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_VB2.3\VB2312\Kopiertechnik_Repro\Projekte\Ausschreibungen\2027_Kopiertechnik\"/>
    </mc:Choice>
  </mc:AlternateContent>
  <xr:revisionPtr revIDLastSave="0" documentId="13_ncr:1_{6B7BFD85-C721-48BE-B3BA-5313D4FB4D1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ckblatt &amp; Inhaltsverzeichnis" sheetId="36" r:id="rId1"/>
    <sheet name="Typ 1" sheetId="33" r:id="rId2"/>
    <sheet name="Typ 2" sheetId="17" r:id="rId3"/>
    <sheet name="Typ 3" sheetId="31" r:id="rId4"/>
    <sheet name="Typ 4" sheetId="30" r:id="rId5"/>
    <sheet name="Typ 5" sheetId="37" r:id="rId6"/>
    <sheet name="Typ 6" sheetId="3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" i="36" l="1"/>
  <c r="C34" i="36" l="1"/>
  <c r="C33" i="36"/>
  <c r="C31" i="36"/>
  <c r="C30" i="36"/>
  <c r="C29" i="36"/>
  <c r="E34" i="36" l="1"/>
  <c r="B34" i="36"/>
  <c r="D34" i="36" s="1"/>
  <c r="E33" i="36"/>
  <c r="B33" i="36"/>
  <c r="D33" i="36" s="1"/>
  <c r="F34" i="36" l="1"/>
  <c r="G34" i="36" s="1"/>
  <c r="F33" i="36"/>
  <c r="G33" i="36" s="1"/>
  <c r="C32" i="36"/>
  <c r="E32" i="36" s="1"/>
  <c r="B32" i="36"/>
  <c r="D32" i="36" s="1"/>
  <c r="F32" i="36" l="1"/>
  <c r="G32" i="36" s="1"/>
  <c r="E31" i="36"/>
  <c r="B31" i="36"/>
  <c r="D31" i="36" s="1"/>
  <c r="F31" i="36" l="1"/>
  <c r="G31" i="36" s="1"/>
  <c r="E30" i="36" l="1"/>
  <c r="B30" i="36"/>
  <c r="D30" i="36" s="1"/>
  <c r="E29" i="36"/>
  <c r="D29" i="36"/>
  <c r="F30" i="36" l="1"/>
  <c r="G30" i="36" s="1"/>
  <c r="F29" i="36"/>
  <c r="G29" i="36" s="1"/>
  <c r="G35" i="36" l="1"/>
  <c r="G36" i="36" s="1"/>
  <c r="G39" i="36" l="1"/>
  <c r="G40" i="3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Semmler, Jens</author>
  </authors>
  <commentList>
    <comment ref="A1" authorId="0" shapeId="0" xr:uid="{00000000-0006-0000-0600-000001000000}">
      <text>
        <r>
          <rPr>
            <b/>
            <sz val="9"/>
            <color indexed="81"/>
            <rFont val="Segoe UI"/>
            <family val="2"/>
          </rPr>
          <t>Semmler, Jens:</t>
        </r>
        <r>
          <rPr>
            <sz val="9"/>
            <color indexed="81"/>
            <rFont val="Segoe UI"/>
            <family val="2"/>
          </rPr>
          <t xml:space="preserve">
zukünftig Namen ändern, um den Unterschied zu Typ deutlich zu machen</t>
        </r>
      </text>
    </comment>
  </commentList>
</comments>
</file>

<file path=xl/sharedStrings.xml><?xml version="1.0" encoding="utf-8"?>
<sst xmlns="http://schemas.openxmlformats.org/spreadsheetml/2006/main" count="584" uniqueCount="218">
  <si>
    <t>Angebotener Gerätetyp:</t>
  </si>
  <si>
    <t>Hersteller:</t>
  </si>
  <si>
    <t>Markteinführung:</t>
  </si>
  <si>
    <t>Angebotenes Gerät fabrikneu</t>
  </si>
  <si>
    <t>Ausgabegeschwindigkeit:</t>
  </si>
  <si>
    <t>Ausgabeformat:</t>
  </si>
  <si>
    <t>Papiergewicht:</t>
  </si>
  <si>
    <t>Kassette:</t>
  </si>
  <si>
    <t>direkter Duplex:</t>
  </si>
  <si>
    <t>Papierkapazität:</t>
  </si>
  <si>
    <t>Anzahl der Originale:</t>
  </si>
  <si>
    <t>50 Blatt DIN A4 (80 g/m²)</t>
  </si>
  <si>
    <t>Zoom:</t>
  </si>
  <si>
    <t>Netzwerkanbindung und Scannfunktion:</t>
  </si>
  <si>
    <t>Seitenbeschreibungssprache:</t>
  </si>
  <si>
    <t>Unterstützte Betriebssysteme:</t>
  </si>
  <si>
    <t>Scanfunktion:</t>
  </si>
  <si>
    <t>Ja</t>
  </si>
  <si>
    <t>Nein</t>
  </si>
  <si>
    <t>Scanziele:</t>
  </si>
  <si>
    <t>EUR Netto</t>
  </si>
  <si>
    <t>Mietkosten und Servicekonditionen pro Monat</t>
  </si>
  <si>
    <t>Miete pro Monat:</t>
  </si>
  <si>
    <t>Mindest-anforderung erfüllt
Ja / Nein
zutreffendes ankreuzen</t>
  </si>
  <si>
    <t>Netzwerkprotokolle:</t>
  </si>
  <si>
    <t>2 zusätzliche 500 Blatt Papierkassetten:</t>
  </si>
  <si>
    <t>1 zusätzliche 500 Blatt Papierkassette:</t>
  </si>
  <si>
    <t>Arbeitsspeicher:</t>
  </si>
  <si>
    <t>Festplattenspeicher:</t>
  </si>
  <si>
    <t>600 x 600</t>
  </si>
  <si>
    <t>Druckauflösung in dpi:</t>
  </si>
  <si>
    <t>Kosten für Kopien je DIN A4 S/W:</t>
  </si>
  <si>
    <t>Kosten für Kopien je DIN A4 Farbe:</t>
  </si>
  <si>
    <t>Unterschrank:</t>
  </si>
  <si>
    <t>60 Monate Vertragslaufzeit</t>
  </si>
  <si>
    <t>512 MB</t>
  </si>
  <si>
    <t>Farbe und S/W beidseitig</t>
  </si>
  <si>
    <t>Scan-Dateiformate:</t>
  </si>
  <si>
    <t>500 Blatt DIN A4 (80 g/m²) 1 Papierkassette</t>
  </si>
  <si>
    <t>Zusatzausgabefach:</t>
  </si>
  <si>
    <t>25 - 400 % in 1% Schritten, 3 feste DIN Stufen</t>
  </si>
  <si>
    <t>2 GB</t>
  </si>
  <si>
    <t>3 GB</t>
  </si>
  <si>
    <t>Universalzufuhr:</t>
  </si>
  <si>
    <t>TCP/IP (IPv4, IPv6), Apple Talk</t>
  </si>
  <si>
    <t>Sicherung für Papiermagazine:</t>
  </si>
  <si>
    <t>Optionale Zusatzausstattungen (Mietkosten pro Monat)</t>
  </si>
  <si>
    <t>All-in-Service ohne Mindestkopien</t>
  </si>
  <si>
    <t>Farbe und S/W</t>
  </si>
  <si>
    <t>PDF, TIFF, JPEG, XPS</t>
  </si>
  <si>
    <t>Blauer Engel DE-UZ 205 - geringer Energieverbrauch, emissions- und lärmarm, langlebig</t>
  </si>
  <si>
    <t>DIN A6 - DIN A4</t>
  </si>
  <si>
    <t>E-Mail, FTP, Netzwerk</t>
  </si>
  <si>
    <t>Papierkassette:</t>
  </si>
  <si>
    <t xml:space="preserve">Simplex-Originaleinzug: </t>
  </si>
  <si>
    <t>Aufwärmzeit aus dem Sparmodus:</t>
  </si>
  <si>
    <t>max. 30 Sekunden</t>
  </si>
  <si>
    <t>max. 10 Sekunden</t>
  </si>
  <si>
    <t>Erste Kopie S/W</t>
  </si>
  <si>
    <t>Duplex-Originaleinzug:</t>
  </si>
  <si>
    <t>Kopierfunktionen:</t>
  </si>
  <si>
    <t>Seitenvolumen monatl.: 1.000 gesamt</t>
  </si>
  <si>
    <t>LEISTUNGSVERZEICHNIS</t>
  </si>
  <si>
    <t>Ausschreibung:</t>
  </si>
  <si>
    <t>Maßnahme:</t>
  </si>
  <si>
    <t>Ausstattung der BTU Cottbus–Senftenberg</t>
  </si>
  <si>
    <t>Rahmenvereinbarung zur Lieferung und Einrichtung von</t>
  </si>
  <si>
    <t>mit Druck- und Kopiertechnik</t>
  </si>
  <si>
    <t>Multifunktionssystemen in einem Mietvertrag</t>
  </si>
  <si>
    <t>Auftraggeber:</t>
  </si>
  <si>
    <t>Brandenburgische Technische Universität Cottbus–Senftenberg</t>
  </si>
  <si>
    <t>Platz der Deutschen Einheit 1</t>
  </si>
  <si>
    <t>03046 Cottbus</t>
  </si>
  <si>
    <t>Deutschland</t>
  </si>
  <si>
    <t>(Ort, Datum)</t>
  </si>
  <si>
    <t>(Firmenstempel/Firmenbezeichnung)</t>
  </si>
  <si>
    <t>(Unterschrift/Name)</t>
  </si>
  <si>
    <t>Bei einem elektronisch übermittelten Angebot entfällt die eigenhändige Unterschrift. Bitte geben Sie stattdessen in Textform</t>
  </si>
  <si>
    <t>die Firmenbezeichnung und Rechtsform sowie den Namen der handelnden vertretungsberechtigten natürlichen Person an.</t>
  </si>
  <si>
    <t>Fehlen diese Angaben wird das Angebot ausgeschlossen.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</si>
  <si>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Es handelt sich um Mindestanforderungen, die erfüllt werden müssen oder überschritten werden dürfen. </t>
    </r>
  </si>
  <si>
    <t xml:space="preserve"> Sollte es sich um Maximalanforderungen handeln, sind diese mit max. gekennzeichnet.</t>
  </si>
  <si>
    <r>
      <t>Ausstattung und technische Mindestanforderungen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des Basisgerätes:</t>
    </r>
  </si>
  <si>
    <r>
      <t>Ausstattung und technische Mindestanforderungen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des Basisgerätes:</t>
    </r>
  </si>
  <si>
    <t xml:space="preserve">1. </t>
  </si>
  <si>
    <t>2.</t>
  </si>
  <si>
    <t>3.</t>
  </si>
  <si>
    <t>4.</t>
  </si>
  <si>
    <t>5.</t>
  </si>
  <si>
    <t>6.</t>
  </si>
  <si>
    <t>Seite 2</t>
  </si>
  <si>
    <t>Seite 3</t>
  </si>
  <si>
    <t>Seite 4</t>
  </si>
  <si>
    <t>Seite 5</t>
  </si>
  <si>
    <t>Seite 6</t>
  </si>
  <si>
    <t>Seite 7</t>
  </si>
  <si>
    <t>Inhaltsverzeichnis</t>
  </si>
  <si>
    <t>Beidseitiger Druck im direkten Duplexverfahren</t>
  </si>
  <si>
    <t>Sicheres Drucken sowie öffentliche und persönliche Anwenderboxen</t>
  </si>
  <si>
    <t>1200 x 1200</t>
  </si>
  <si>
    <t>Kopierauflösung in dpi:</t>
  </si>
  <si>
    <t>70 - 120 g/m² (DIN A5 - DIN A4)</t>
  </si>
  <si>
    <t>70 - 200 g/m² (DIN A6 - DIN A4)</t>
  </si>
  <si>
    <t>Papiergewicht (-format):</t>
  </si>
  <si>
    <t>Grammatur (Format):</t>
  </si>
  <si>
    <t xml:space="preserve">Dual-Scan Originaleinzug: </t>
  </si>
  <si>
    <t>50 - 120 g/m²  (DIN A5 - DIN A4)</t>
  </si>
  <si>
    <t>75 Blatt DIN A4 (80 g/m²)</t>
  </si>
  <si>
    <t>4 Zoll Farbdisplay, Menüführung deutsch</t>
  </si>
  <si>
    <t>Display; Menüführung deutsch</t>
  </si>
  <si>
    <t>Mietkosten pro Monat</t>
  </si>
  <si>
    <t>DIN A6 - DIN A3, Briefumschläge</t>
  </si>
  <si>
    <t>10 Zoll Farbdisplay (Touchscreen); Menüführung deutsch</t>
  </si>
  <si>
    <t>1 zusätzliche 500 Blatt (DIN A4) Papierkassette:</t>
  </si>
  <si>
    <t>70 - 160 g/m² (DIN A5 - DIN A4)</t>
  </si>
  <si>
    <t>70 - 160 g/m² (DIN A5 - DIN A3)</t>
  </si>
  <si>
    <t>70 - 220 g/m² (DIN A6 - DIN A3)</t>
  </si>
  <si>
    <t>100 Blatt DIN A5 - DIN A3 (80 g/m²)</t>
  </si>
  <si>
    <t>500 Blatt DIN A4 (80 g/m²) in 1 Papierkassette</t>
  </si>
  <si>
    <t>Integrierter Finisher für:</t>
  </si>
  <si>
    <t xml:space="preserve">50 Blatt DIN A4 (80 g/m²) Eck- und Zweifachheftung </t>
  </si>
  <si>
    <t>250 GB</t>
  </si>
  <si>
    <t>E-Mail, FTP, Netzwerkordner, SMB</t>
  </si>
  <si>
    <t>Intigrierte Lochereinheit für 2- und 4-fachlochung:</t>
  </si>
  <si>
    <r>
      <t xml:space="preserve">Seitenvolumen monatl.: </t>
    </r>
    <r>
      <rPr>
        <b/>
        <sz val="12"/>
        <rFont val="Arial"/>
        <family val="2"/>
      </rPr>
      <t>3.000 gesamt</t>
    </r>
  </si>
  <si>
    <t>60 - 200 g/m² (DIN A5 - DIN A3)</t>
  </si>
  <si>
    <t>60 - 250 g/m² (DIN A6 - DIN A3)</t>
  </si>
  <si>
    <t>Scanziele (Scan-Dateiformate):</t>
  </si>
  <si>
    <t>E-Mail, FTP, Netzwerkordner, SMB (PDF, TIFF, JPEG, XPS)</t>
  </si>
  <si>
    <t>50 - 200 g/m²  (DIN A5 - DIN A3)</t>
  </si>
  <si>
    <t>200 Blatt DIN A6 - DIN A3 (80 g/m²)</t>
  </si>
  <si>
    <t>Großraumkassette:</t>
  </si>
  <si>
    <t>60 - 250 g/m² (DIN A4)</t>
  </si>
  <si>
    <t>Broschürenheftung 20 Blatt (80 g/m²):</t>
  </si>
  <si>
    <t>50 Blatt DIN A4 (80 g/m²) Eck- u. Zweifachheftung u. 2- und 4-fachlochung</t>
  </si>
  <si>
    <t>Erste Kopie S/W:</t>
  </si>
  <si>
    <t>max. 10 s</t>
  </si>
  <si>
    <t>60 - 250 g/m² (DIN A5 - DIN A3)</t>
  </si>
  <si>
    <t>Duplex, 2-auf-1, 4-auf-1, Broschüre (optisch), Ausweiskopie</t>
  </si>
  <si>
    <t>DIN A6 - DIN SRA3, Briefumschläge</t>
  </si>
  <si>
    <t>60 - 300 g/m² (DIN A6 - DIN SRA3)</t>
  </si>
  <si>
    <t>4 GB</t>
  </si>
  <si>
    <t>70 - 160 g/m² (DIN A4)</t>
  </si>
  <si>
    <t>Leistungsverzeichnis Typ 1</t>
  </si>
  <si>
    <t>Leistungsverzeichnis Typ 2</t>
  </si>
  <si>
    <t>Leistungsverzeichnis Typ 3</t>
  </si>
  <si>
    <t>Leistungsverzeichnis Typ 4</t>
  </si>
  <si>
    <t>Leistungsverzeichnis Typ 5</t>
  </si>
  <si>
    <t>Leistungsverzeichnis Typ 6</t>
  </si>
  <si>
    <t>Werden die im Leistungsbeschreibung genannten Vorgaben und  Anforderungen erfüllt?</t>
  </si>
  <si>
    <t>Die farblich hinterlegten Felder sind auszufüllen.</t>
  </si>
  <si>
    <t>Ein angebotenes Skonto wird nur berücksichtigt, wenn als Zahlungsziel mindestens 14 Tage angegeben werden!</t>
  </si>
  <si>
    <t>Typ (Stück)</t>
  </si>
  <si>
    <t>5 (35)</t>
  </si>
  <si>
    <t>Miete netto
1 Monat
1 Gerät</t>
  </si>
  <si>
    <t>Service netto
1 Monat
1 Gerät</t>
  </si>
  <si>
    <t>Miete netto 60 Monate
1 Gerät</t>
  </si>
  <si>
    <t>Service netto 60 Monate
1 Gerät</t>
  </si>
  <si>
    <t>Summe netto 60 Monate
1 Geräte</t>
  </si>
  <si>
    <t>Gesamtpreis netto:</t>
  </si>
  <si>
    <t>Gesamtpreis brutto:</t>
  </si>
  <si>
    <t>Skonto:</t>
  </si>
  <si>
    <t>DER KOPIERERTYPEN</t>
  </si>
  <si>
    <t>70 - 160 g/m² (DIN A6 - DIN A4)</t>
  </si>
  <si>
    <t>70 - 90 g/m² (DIN A4)</t>
  </si>
  <si>
    <t>35 Blatt DIN A4 (80 g/m²)</t>
  </si>
  <si>
    <t>PDF, TIFF, JPEG</t>
  </si>
  <si>
    <t>70 - 100 g/m² (DIN A5 - DIN A4)</t>
  </si>
  <si>
    <t>25 - 400 % in 1 % Schritten, 3 feste DIN Stufen</t>
  </si>
  <si>
    <t>30 DIN A4 Seiten pro Minute</t>
  </si>
  <si>
    <t>1 GB</t>
  </si>
  <si>
    <t>7 Zoll Farbdisplay (Touchscreen); Menüführung deutsch</t>
  </si>
  <si>
    <t>30 DIN A4 Seiten pro Minute in Farbe und S/W</t>
  </si>
  <si>
    <r>
      <t xml:space="preserve">Seitenvolumen monatl.: </t>
    </r>
    <r>
      <rPr>
        <b/>
        <sz val="12"/>
        <rFont val="Arial"/>
        <family val="2"/>
      </rPr>
      <t>2.500</t>
    </r>
  </si>
  <si>
    <t>30  DIN A4 Seiten pro Minute</t>
  </si>
  <si>
    <t>30  DIN A4 Seiten pro Minute pro Minute in Farbe und S/W</t>
  </si>
  <si>
    <t>50 - 120 g/m²  (DIN A5 - DIN A3)</t>
  </si>
  <si>
    <t>320 GB</t>
  </si>
  <si>
    <t>max. 45 s</t>
  </si>
  <si>
    <t>2 x 500 Blatt DIN A4/3 (80 g/m²) in 2 Papierkassette</t>
  </si>
  <si>
    <t>100 Blatt (80 g/m²) Universalzufuhr</t>
  </si>
  <si>
    <t>150 Blatt (80 g/m²) Universalzufuhr</t>
  </si>
  <si>
    <t>75 Blatt (80 g/m²) Universalzufuhr</t>
  </si>
  <si>
    <t>Hinweise entnehmen Sie der Anlage 1 Punkt 1.2 Kalkulationsvorgaben und Ausfüllhinweise.</t>
  </si>
  <si>
    <t>ggf. Zahlungsziel Skonto (mindestens 14 Tage):</t>
  </si>
  <si>
    <t>ggf. Skonto in %:</t>
  </si>
  <si>
    <t>Summe netto
60 Monate
Geräte gesamt</t>
  </si>
  <si>
    <t>Angebotsbetrag:</t>
  </si>
  <si>
    <t>64 GB</t>
  </si>
  <si>
    <t>Originaleinzug mit beidseitigem Scannen in einem Durchlauf (Dualscan-ADF) und Flachbettscan</t>
  </si>
  <si>
    <t>2 x 500 Blatt DIN A4/A3 (80 g/m²) in 2 Papierkassetten</t>
  </si>
  <si>
    <t>Windows Server 2025, 2022, 2019, 2016</t>
  </si>
  <si>
    <t>Windows 11, Windows 10 (32 u. 64 Bit),  Mac OS ab v10.10</t>
  </si>
  <si>
    <t>PCL 6, PostScript 3, XPS</t>
  </si>
  <si>
    <t>1 (10)</t>
  </si>
  <si>
    <t>2 (30)</t>
  </si>
  <si>
    <t>3 (20)</t>
  </si>
  <si>
    <t>4 (3)</t>
  </si>
  <si>
    <t>6 (2)</t>
  </si>
  <si>
    <t>1. Leistungsverzeichnis Typ 1
A4-S/W-Drucker, Tischmodell</t>
  </si>
  <si>
    <t>Faxfunktion (Super G3 Standard):</t>
  </si>
  <si>
    <t>2. Leistungsverzeichnis Typ 2
A4-S/W-Druck/Kopiersystem, Tischmodell</t>
  </si>
  <si>
    <r>
      <t xml:space="preserve">3. Leistungsverzeichnis Typ 3
</t>
    </r>
    <r>
      <rPr>
        <b/>
        <strike/>
        <sz val="11"/>
        <rFont val="Arial"/>
        <family val="2"/>
      </rPr>
      <t>A4-</t>
    </r>
    <r>
      <rPr>
        <b/>
        <sz val="11"/>
        <rFont val="Arial"/>
        <family val="2"/>
      </rPr>
      <t>Farb</t>
    </r>
    <r>
      <rPr>
        <b/>
        <strike/>
        <sz val="11"/>
        <rFont val="Arial"/>
        <family val="2"/>
      </rPr>
      <t>-</t>
    </r>
    <r>
      <rPr>
        <b/>
        <sz val="11"/>
        <rFont val="Arial"/>
        <family val="2"/>
      </rPr>
      <t>Druck/Kopiersystem, Tischmodell</t>
    </r>
  </si>
  <si>
    <t>4. Leistungsverzeichnis Typ 4
A3-S/W-Druck/Kopiersystem, freistehend</t>
  </si>
  <si>
    <t>5. Leistungsverzeichnis Typ 5
A3-Farb-Druck/Kopiersystem, freistehend</t>
  </si>
  <si>
    <t>6. Leistungsverzeichnis Typ 6
A3-Produktions-Druck/Kopiersystem (Farbe), freistehend</t>
  </si>
  <si>
    <t>70  DIN A4 Seiten pro Minute pro Minute in Farbe und S/W</t>
  </si>
  <si>
    <t>2.500 Blatt DIN A4 (80 g/m²) in Großraumkassette(n) (intern)</t>
  </si>
  <si>
    <t>mit zugehörigem Servicevertrag</t>
  </si>
  <si>
    <t>70 - 200 g/m² (DIN A5 - DIN A3)</t>
  </si>
  <si>
    <t>70 - 250 g/m² (DIN A5 - DIN A3)</t>
  </si>
  <si>
    <t>Finisher für:</t>
  </si>
  <si>
    <r>
      <t>Seitenvolumen monatl.: 5.0</t>
    </r>
    <r>
      <rPr>
        <b/>
        <sz val="12"/>
        <rFont val="Arial"/>
        <family val="2"/>
      </rPr>
      <t>00 gesamt</t>
    </r>
  </si>
  <si>
    <t>2.500 S/W / 2.500 Farbe</t>
  </si>
  <si>
    <t>1.500 S/W / 1.500 Farbe</t>
  </si>
  <si>
    <t>500 S/W / 500 Farbe</t>
  </si>
  <si>
    <t>Seitenvolumen monatl.: 400</t>
  </si>
  <si>
    <t>Seitenvolumen monatl.: 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</si>
</sst>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#,##0.00\ &quot;€&quot;"/>
    <numFmt numFmtId="166" formatCode="#,##0.00\ _€"/>
    <numFmt numFmtId="167" formatCode="#,##0.0000\ _€"/>
    <numFmt numFmtId="168" formatCode="#,##0.0000\ &quot;€&quot;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7030A0"/>
      <name val="Arial"/>
      <family val="2"/>
    </font>
    <font>
      <sz val="8"/>
      <color rgb="FF7030A0"/>
      <name val="Arial"/>
      <family val="2"/>
    </font>
    <font>
      <sz val="10"/>
      <color rgb="FF7030A0"/>
      <name val="Arial"/>
      <family val="2"/>
    </font>
    <font>
      <b/>
      <sz val="10"/>
      <color theme="7"/>
      <name val="Arial"/>
      <family val="2"/>
    </font>
    <font>
      <sz val="11"/>
      <color theme="1"/>
      <name val="Arial"/>
      <family val="2"/>
    </font>
    <font>
      <sz val="26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vertAlign val="superscript"/>
      <sz val="8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9"/>
      <name val="Arial"/>
      <family val="2"/>
    </font>
    <font>
      <b/>
      <sz val="16"/>
      <name val="Arial"/>
      <family val="2"/>
    </font>
    <font>
      <sz val="9"/>
      <color rgb="FFFF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rgb="FF7030A0"/>
      <name val="Arial"/>
      <family val="2"/>
    </font>
    <font>
      <sz val="8"/>
      <color rgb="FF000000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trike/>
      <sz val="10"/>
      <color rgb="FFFF0000"/>
      <name val="Arial"/>
      <family val="2"/>
    </font>
    <font>
      <b/>
      <strike/>
      <sz val="10"/>
      <color rgb="FFFF0000"/>
      <name val="Arial"/>
      <family val="2"/>
    </font>
    <font>
      <b/>
      <strike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3" fillId="0" borderId="0"/>
    <xf numFmtId="0" fontId="8" fillId="0" borderId="0"/>
    <xf numFmtId="0" fontId="2" fillId="0" borderId="0"/>
    <xf numFmtId="0" fontId="1" fillId="0" borderId="0"/>
    <xf numFmtId="0" fontId="1" fillId="0" borderId="0"/>
  </cellStyleXfs>
  <cellXfs count="194">
    <xf numFmtId="0" fontId="0" fillId="0" borderId="0" xfId="0"/>
    <xf numFmtId="0" fontId="4" fillId="0" borderId="0" xfId="0" applyFont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1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0" xfId="0" applyFont="1"/>
    <xf numFmtId="0" fontId="7" fillId="0" borderId="1" xfId="0" applyFont="1" applyBorder="1"/>
    <xf numFmtId="0" fontId="7" fillId="0" borderId="0" xfId="0" applyFont="1" applyBorder="1"/>
    <xf numFmtId="0" fontId="7" fillId="0" borderId="2" xfId="0" applyFont="1" applyBorder="1"/>
    <xf numFmtId="0" fontId="7" fillId="0" borderId="0" xfId="0" applyFont="1"/>
    <xf numFmtId="0" fontId="0" fillId="0" borderId="11" xfId="0" applyBorder="1"/>
    <xf numFmtId="0" fontId="0" fillId="0" borderId="12" xfId="0" applyBorder="1"/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0" fillId="0" borderId="17" xfId="0" applyBorder="1"/>
    <xf numFmtId="0" fontId="5" fillId="0" borderId="6" xfId="0" applyFont="1" applyFill="1" applyBorder="1"/>
    <xf numFmtId="0" fontId="7" fillId="0" borderId="7" xfId="0" applyFont="1" applyBorder="1"/>
    <xf numFmtId="0" fontId="4" fillId="0" borderId="0" xfId="0" applyFont="1" applyBorder="1"/>
    <xf numFmtId="0" fontId="0" fillId="0" borderId="18" xfId="0" applyBorder="1"/>
    <xf numFmtId="0" fontId="4" fillId="0" borderId="0" xfId="0" applyFont="1" applyBorder="1" applyAlignment="1">
      <alignment horizontal="right"/>
    </xf>
    <xf numFmtId="0" fontId="7" fillId="0" borderId="8" xfId="0" applyFont="1" applyBorder="1"/>
    <xf numFmtId="0" fontId="4" fillId="0" borderId="2" xfId="0" applyFont="1" applyBorder="1"/>
    <xf numFmtId="0" fontId="0" fillId="0" borderId="19" xfId="0" applyBorder="1"/>
    <xf numFmtId="0" fontId="4" fillId="0" borderId="20" xfId="0" applyFont="1" applyBorder="1"/>
    <xf numFmtId="0" fontId="0" fillId="0" borderId="24" xfId="0" applyBorder="1"/>
    <xf numFmtId="0" fontId="8" fillId="0" borderId="0" xfId="0" applyFont="1" applyBorder="1" applyAlignment="1">
      <alignment horizontal="right"/>
    </xf>
    <xf numFmtId="3" fontId="5" fillId="0" borderId="7" xfId="0" applyNumberFormat="1" applyFont="1" applyBorder="1"/>
    <xf numFmtId="0" fontId="5" fillId="0" borderId="7" xfId="0" applyFont="1" applyBorder="1"/>
    <xf numFmtId="0" fontId="8" fillId="0" borderId="24" xfId="0" applyFont="1" applyBorder="1"/>
    <xf numFmtId="0" fontId="8" fillId="0" borderId="11" xfId="0" applyFont="1" applyBorder="1"/>
    <xf numFmtId="0" fontId="9" fillId="0" borderId="11" xfId="0" applyFont="1" applyBorder="1"/>
    <xf numFmtId="0" fontId="9" fillId="0" borderId="24" xfId="0" applyFont="1" applyBorder="1"/>
    <xf numFmtId="0" fontId="9" fillId="0" borderId="12" xfId="0" applyFont="1" applyBorder="1"/>
    <xf numFmtId="0" fontId="9" fillId="0" borderId="0" xfId="0" applyFont="1"/>
    <xf numFmtId="0" fontId="10" fillId="0" borderId="11" xfId="0" applyFont="1" applyBorder="1"/>
    <xf numFmtId="0" fontId="10" fillId="0" borderId="24" xfId="0" applyFont="1" applyBorder="1"/>
    <xf numFmtId="0" fontId="10" fillId="0" borderId="12" xfId="0" applyFont="1" applyBorder="1"/>
    <xf numFmtId="0" fontId="8" fillId="0" borderId="0" xfId="0" applyFont="1"/>
    <xf numFmtId="0" fontId="0" fillId="0" borderId="26" xfId="0" applyBorder="1"/>
    <xf numFmtId="0" fontId="0" fillId="0" borderId="8" xfId="0" applyBorder="1"/>
    <xf numFmtId="0" fontId="0" fillId="0" borderId="7" xfId="0" applyBorder="1"/>
    <xf numFmtId="0" fontId="12" fillId="3" borderId="14" xfId="0" applyFont="1" applyFill="1" applyBorder="1"/>
    <xf numFmtId="0" fontId="0" fillId="3" borderId="14" xfId="0" applyFill="1" applyBorder="1"/>
    <xf numFmtId="0" fontId="4" fillId="3" borderId="14" xfId="0" applyFont="1" applyFill="1" applyBorder="1"/>
    <xf numFmtId="0" fontId="8" fillId="3" borderId="14" xfId="0" applyFont="1" applyFill="1" applyBorder="1"/>
    <xf numFmtId="0" fontId="14" fillId="3" borderId="14" xfId="0" applyFont="1" applyFill="1" applyBorder="1"/>
    <xf numFmtId="0" fontId="10" fillId="3" borderId="14" xfId="0" applyFont="1" applyFill="1" applyBorder="1"/>
    <xf numFmtId="0" fontId="15" fillId="0" borderId="24" xfId="0" applyFont="1" applyBorder="1"/>
    <xf numFmtId="0" fontId="4" fillId="4" borderId="11" xfId="0" applyFont="1" applyFill="1" applyBorder="1"/>
    <xf numFmtId="0" fontId="0" fillId="4" borderId="24" xfId="0" applyFill="1" applyBorder="1"/>
    <xf numFmtId="0" fontId="0" fillId="4" borderId="12" xfId="0" applyFill="1" applyBorder="1"/>
    <xf numFmtId="0" fontId="4" fillId="4" borderId="21" xfId="0" applyFont="1" applyFill="1" applyBorder="1"/>
    <xf numFmtId="0" fontId="0" fillId="4" borderId="22" xfId="0" applyFill="1" applyBorder="1"/>
    <xf numFmtId="0" fontId="0" fillId="4" borderId="23" xfId="0" applyFill="1" applyBorder="1"/>
    <xf numFmtId="0" fontId="4" fillId="4" borderId="15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16" fillId="0" borderId="3" xfId="0" applyFont="1" applyBorder="1"/>
    <xf numFmtId="0" fontId="17" fillId="0" borderId="1" xfId="0" applyFont="1" applyBorder="1"/>
    <xf numFmtId="0" fontId="17" fillId="0" borderId="0" xfId="0" applyFont="1" applyBorder="1"/>
    <xf numFmtId="9" fontId="17" fillId="0" borderId="0" xfId="0" applyNumberFormat="1" applyFont="1" applyBorder="1"/>
    <xf numFmtId="0" fontId="18" fillId="0" borderId="3" xfId="0" applyFont="1" applyBorder="1"/>
    <xf numFmtId="0" fontId="19" fillId="0" borderId="1" xfId="0" applyFont="1" applyBorder="1"/>
    <xf numFmtId="0" fontId="20" fillId="0" borderId="1" xfId="0" applyFont="1" applyBorder="1"/>
    <xf numFmtId="0" fontId="20" fillId="0" borderId="0" xfId="0" applyFont="1" applyBorder="1"/>
    <xf numFmtId="9" fontId="20" fillId="0" borderId="0" xfId="0" applyNumberFormat="1" applyFont="1" applyBorder="1"/>
    <xf numFmtId="0" fontId="22" fillId="0" borderId="0" xfId="1" applyFont="1" applyAlignment="1"/>
    <xf numFmtId="0" fontId="24" fillId="0" borderId="0" xfId="0" applyFont="1"/>
    <xf numFmtId="0" fontId="23" fillId="0" borderId="0" xfId="1" applyFont="1"/>
    <xf numFmtId="0" fontId="3" fillId="0" borderId="0" xfId="1"/>
    <xf numFmtId="0" fontId="23" fillId="0" borderId="0" xfId="1" applyFont="1"/>
    <xf numFmtId="0" fontId="21" fillId="0" borderId="0" xfId="1" applyFont="1" applyAlignment="1">
      <alignment vertical="center"/>
    </xf>
    <xf numFmtId="0" fontId="13" fillId="0" borderId="0" xfId="1" applyFont="1" applyBorder="1" applyAlignment="1">
      <alignment vertical="center"/>
    </xf>
    <xf numFmtId="0" fontId="12" fillId="0" borderId="0" xfId="1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right"/>
    </xf>
    <xf numFmtId="0" fontId="4" fillId="0" borderId="6" xfId="0" applyFont="1" applyBorder="1"/>
    <xf numFmtId="0" fontId="28" fillId="0" borderId="0" xfId="0" applyFont="1"/>
    <xf numFmtId="3" fontId="17" fillId="0" borderId="1" xfId="0" applyNumberFormat="1" applyFont="1" applyBorder="1"/>
    <xf numFmtId="0" fontId="29" fillId="0" borderId="24" xfId="0" applyFont="1" applyBorder="1"/>
    <xf numFmtId="0" fontId="11" fillId="4" borderId="21" xfId="0" applyFont="1" applyFill="1" applyBorder="1"/>
    <xf numFmtId="0" fontId="4" fillId="0" borderId="6" xfId="0" applyFont="1" applyFill="1" applyBorder="1"/>
    <xf numFmtId="0" fontId="11" fillId="4" borderId="11" xfId="0" applyFont="1" applyFill="1" applyBorder="1"/>
    <xf numFmtId="0" fontId="10" fillId="4" borderId="24" xfId="0" applyFont="1" applyFill="1" applyBorder="1"/>
    <xf numFmtId="0" fontId="10" fillId="4" borderId="12" xfId="0" applyFont="1" applyFill="1" applyBorder="1"/>
    <xf numFmtId="0" fontId="24" fillId="0" borderId="1" xfId="0" applyFont="1" applyBorder="1"/>
    <xf numFmtId="0" fontId="24" fillId="0" borderId="7" xfId="0" applyFont="1" applyBorder="1"/>
    <xf numFmtId="3" fontId="31" fillId="0" borderId="7" xfId="0" applyNumberFormat="1" applyFont="1" applyBorder="1"/>
    <xf numFmtId="0" fontId="31" fillId="0" borderId="7" xfId="0" applyFont="1" applyBorder="1"/>
    <xf numFmtId="0" fontId="30" fillId="0" borderId="7" xfId="0" applyFont="1" applyBorder="1"/>
    <xf numFmtId="0" fontId="24" fillId="0" borderId="8" xfId="0" applyFont="1" applyBorder="1"/>
    <xf numFmtId="0" fontId="32" fillId="0" borderId="1" xfId="0" applyFont="1" applyBorder="1"/>
    <xf numFmtId="0" fontId="24" fillId="0" borderId="0" xfId="0" applyFont="1" applyBorder="1"/>
    <xf numFmtId="0" fontId="24" fillId="0" borderId="2" xfId="0" applyFont="1" applyBorder="1"/>
    <xf numFmtId="0" fontId="33" fillId="0" borderId="3" xfId="0" applyFont="1" applyBorder="1"/>
    <xf numFmtId="0" fontId="24" fillId="0" borderId="4" xfId="0" applyFont="1" applyBorder="1"/>
    <xf numFmtId="0" fontId="24" fillId="0" borderId="5" xfId="0" applyFont="1" applyBorder="1"/>
    <xf numFmtId="0" fontId="10" fillId="4" borderId="22" xfId="0" applyFont="1" applyFill="1" applyBorder="1"/>
    <xf numFmtId="0" fontId="10" fillId="4" borderId="23" xfId="0" applyFont="1" applyFill="1" applyBorder="1"/>
    <xf numFmtId="0" fontId="11" fillId="4" borderId="15" xfId="0" applyFont="1" applyFill="1" applyBorder="1" applyAlignment="1">
      <alignment horizontal="center"/>
    </xf>
    <xf numFmtId="0" fontId="11" fillId="4" borderId="16" xfId="0" applyFont="1" applyFill="1" applyBorder="1" applyAlignment="1">
      <alignment horizontal="center"/>
    </xf>
    <xf numFmtId="0" fontId="30" fillId="0" borderId="6" xfId="0" applyFont="1" applyBorder="1"/>
    <xf numFmtId="0" fontId="32" fillId="0" borderId="0" xfId="0" applyFont="1" applyBorder="1" applyAlignment="1">
      <alignment vertical="center"/>
    </xf>
    <xf numFmtId="0" fontId="0" fillId="3" borderId="14" xfId="0" applyFill="1" applyBorder="1" applyAlignment="1"/>
    <xf numFmtId="0" fontId="8" fillId="0" borderId="25" xfId="0" applyFont="1" applyBorder="1"/>
    <xf numFmtId="165" fontId="0" fillId="0" borderId="25" xfId="0" applyNumberFormat="1" applyBorder="1"/>
    <xf numFmtId="0" fontId="8" fillId="4" borderId="25" xfId="0" applyNumberFormat="1" applyFont="1" applyFill="1" applyBorder="1" applyAlignment="1">
      <alignment horizontal="center" vertical="center" wrapText="1"/>
    </xf>
    <xf numFmtId="0" fontId="10" fillId="4" borderId="2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30" fillId="0" borderId="0" xfId="0" applyFont="1" applyAlignment="1">
      <alignment horizontal="right"/>
    </xf>
    <xf numFmtId="165" fontId="30" fillId="0" borderId="36" xfId="0" applyNumberFormat="1" applyFont="1" applyFill="1" applyBorder="1" applyAlignment="1">
      <alignment vertical="center"/>
    </xf>
    <xf numFmtId="165" fontId="30" fillId="0" borderId="0" xfId="0" applyNumberFormat="1" applyFont="1" applyFill="1" applyBorder="1" applyAlignment="1">
      <alignment vertical="center"/>
    </xf>
    <xf numFmtId="0" fontId="8" fillId="0" borderId="12" xfId="0" applyFont="1" applyBorder="1"/>
    <xf numFmtId="0" fontId="0" fillId="3" borderId="25" xfId="0" applyFill="1" applyBorder="1" applyAlignment="1">
      <alignment horizontal="center"/>
    </xf>
    <xf numFmtId="0" fontId="8" fillId="0" borderId="24" xfId="0" applyFont="1" applyFill="1" applyBorder="1"/>
    <xf numFmtId="0" fontId="8" fillId="3" borderId="25" xfId="0" applyFont="1" applyFill="1" applyBorder="1" applyAlignment="1">
      <alignment horizontal="center"/>
    </xf>
    <xf numFmtId="0" fontId="10" fillId="0" borderId="24" xfId="0" applyFont="1" applyFill="1" applyBorder="1"/>
    <xf numFmtId="0" fontId="8" fillId="0" borderId="1" xfId="0" applyFont="1" applyBorder="1"/>
    <xf numFmtId="0" fontId="10" fillId="0" borderId="24" xfId="0" applyFont="1" applyBorder="1" applyAlignment="1">
      <alignment horizontal="center"/>
    </xf>
    <xf numFmtId="0" fontId="10" fillId="0" borderId="24" xfId="0" applyFont="1" applyBorder="1" applyAlignment="1">
      <alignment horizontal="left"/>
    </xf>
    <xf numFmtId="0" fontId="10" fillId="0" borderId="24" xfId="2" applyFont="1" applyBorder="1"/>
    <xf numFmtId="0" fontId="10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0" fillId="5" borderId="13" xfId="0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166" fontId="4" fillId="5" borderId="9" xfId="0" applyNumberFormat="1" applyFont="1" applyFill="1" applyBorder="1"/>
    <xf numFmtId="0" fontId="0" fillId="5" borderId="25" xfId="0" applyFill="1" applyBorder="1" applyAlignment="1">
      <alignment horizontal="center"/>
    </xf>
    <xf numFmtId="167" fontId="4" fillId="5" borderId="9" xfId="0" applyNumberFormat="1" applyFont="1" applyFill="1" applyBorder="1"/>
    <xf numFmtId="0" fontId="10" fillId="5" borderId="13" xfId="0" applyFont="1" applyFill="1" applyBorder="1" applyAlignment="1">
      <alignment horizontal="left"/>
    </xf>
    <xf numFmtId="0" fontId="10" fillId="5" borderId="13" xfId="0" applyFont="1" applyFill="1" applyBorder="1" applyAlignment="1">
      <alignment horizontal="center"/>
    </xf>
    <xf numFmtId="164" fontId="4" fillId="5" borderId="9" xfId="0" applyNumberFormat="1" applyFont="1" applyFill="1" applyBorder="1"/>
    <xf numFmtId="168" fontId="4" fillId="5" borderId="9" xfId="0" applyNumberFormat="1" applyFont="1" applyFill="1" applyBorder="1"/>
    <xf numFmtId="0" fontId="21" fillId="5" borderId="0" xfId="0" applyFont="1" applyFill="1" applyBorder="1" applyAlignment="1"/>
    <xf numFmtId="0" fontId="0" fillId="5" borderId="0" xfId="0" applyFill="1" applyBorder="1" applyAlignment="1"/>
    <xf numFmtId="2" fontId="24" fillId="5" borderId="25" xfId="0" applyNumberFormat="1" applyFont="1" applyFill="1" applyBorder="1"/>
    <xf numFmtId="0" fontId="24" fillId="5" borderId="25" xfId="0" applyFont="1" applyFill="1" applyBorder="1"/>
    <xf numFmtId="165" fontId="30" fillId="0" borderId="0" xfId="0" applyNumberFormat="1" applyFont="1" applyAlignment="1">
      <alignment vertical="center"/>
    </xf>
    <xf numFmtId="165" fontId="24" fillId="0" borderId="0" xfId="0" applyNumberFormat="1" applyFont="1" applyFill="1" applyBorder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8" fillId="0" borderId="1" xfId="0" applyFont="1" applyBorder="1"/>
    <xf numFmtId="0" fontId="37" fillId="0" borderId="0" xfId="0" applyFont="1" applyBorder="1"/>
    <xf numFmtId="166" fontId="38" fillId="5" borderId="9" xfId="0" applyNumberFormat="1" applyFont="1" applyFill="1" applyBorder="1"/>
    <xf numFmtId="0" fontId="10" fillId="0" borderId="24" xfId="0" applyFont="1" applyBorder="1" applyAlignment="1"/>
    <xf numFmtId="0" fontId="21" fillId="5" borderId="0" xfId="4" applyFont="1" applyFill="1" applyBorder="1" applyAlignment="1">
      <alignment vertical="center"/>
    </xf>
    <xf numFmtId="0" fontId="0" fillId="5" borderId="0" xfId="0" applyFill="1"/>
    <xf numFmtId="0" fontId="9" fillId="0" borderId="24" xfId="0" applyFont="1" applyBorder="1" applyAlignment="1"/>
    <xf numFmtId="0" fontId="10" fillId="0" borderId="12" xfId="0" applyFont="1" applyFill="1" applyBorder="1"/>
    <xf numFmtId="0" fontId="22" fillId="0" borderId="0" xfId="1" applyFont="1" applyAlignment="1">
      <alignment horizont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7" fillId="5" borderId="9" xfId="0" applyFont="1" applyFill="1" applyBorder="1" applyAlignment="1">
      <alignment horizontal="left"/>
    </xf>
    <xf numFmtId="0" fontId="7" fillId="5" borderId="10" xfId="0" applyFont="1" applyFill="1" applyBorder="1" applyAlignment="1">
      <alignment horizontal="left"/>
    </xf>
    <xf numFmtId="0" fontId="0" fillId="5" borderId="30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5" borderId="17" xfId="0" applyFill="1" applyBorder="1" applyAlignment="1">
      <alignment horizontal="left"/>
    </xf>
    <xf numFmtId="0" fontId="0" fillId="5" borderId="17" xfId="0" applyFill="1" applyBorder="1" applyAlignment="1">
      <alignment horizontal="center"/>
    </xf>
    <xf numFmtId="0" fontId="0" fillId="5" borderId="17" xfId="0" applyFill="1" applyBorder="1" applyAlignment="1">
      <alignment horizontal="right"/>
    </xf>
    <xf numFmtId="0" fontId="0" fillId="5" borderId="31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/>
    </xf>
    <xf numFmtId="0" fontId="30" fillId="0" borderId="27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24" fillId="5" borderId="9" xfId="0" applyFont="1" applyFill="1" applyBorder="1" applyAlignment="1">
      <alignment horizontal="left"/>
    </xf>
    <xf numFmtId="0" fontId="24" fillId="5" borderId="10" xfId="0" applyFont="1" applyFill="1" applyBorder="1" applyAlignment="1">
      <alignment horizontal="left"/>
    </xf>
    <xf numFmtId="0" fontId="10" fillId="5" borderId="30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/>
    </xf>
    <xf numFmtId="0" fontId="10" fillId="3" borderId="34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5" borderId="30" xfId="0" applyFont="1" applyFill="1" applyBorder="1" applyAlignment="1">
      <alignment horizontal="center" vertical="center"/>
    </xf>
    <xf numFmtId="0" fontId="8" fillId="5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/>
    </xf>
    <xf numFmtId="0" fontId="8" fillId="3" borderId="34" xfId="0" applyFont="1" applyFill="1" applyBorder="1" applyAlignment="1">
      <alignment horizontal="center"/>
    </xf>
  </cellXfs>
  <cellStyles count="6">
    <cellStyle name="Standard" xfId="0" builtinId="0"/>
    <cellStyle name="Standard 2" xfId="1" xr:uid="{00000000-0005-0000-0000-000001000000}"/>
    <cellStyle name="Standard 2 2" xfId="3" xr:uid="{00000000-0005-0000-0000-000002000000}"/>
    <cellStyle name="Standard 2 3" xfId="5" xr:uid="{00000000-0005-0000-0000-000003000000}"/>
    <cellStyle name="Standard 3" xfId="2" xr:uid="{00000000-0005-0000-0000-000004000000}"/>
    <cellStyle name="Standard 4" xfId="4" xr:uid="{00000000-0005-0000-0000-000005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22</xdr:row>
          <xdr:rowOff>0</xdr:rowOff>
        </xdr:from>
        <xdr:to>
          <xdr:col>0</xdr:col>
          <xdr:colOff>381000</xdr:colOff>
          <xdr:row>23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22</xdr:row>
          <xdr:rowOff>0</xdr:rowOff>
        </xdr:from>
        <xdr:to>
          <xdr:col>1</xdr:col>
          <xdr:colOff>476250</xdr:colOff>
          <xdr:row>23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H52"/>
  <sheetViews>
    <sheetView tabSelected="1" workbookViewId="0">
      <selection activeCell="C30" sqref="C30"/>
    </sheetView>
  </sheetViews>
  <sheetFormatPr baseColWidth="10" defaultRowHeight="12.75" x14ac:dyDescent="0.2"/>
  <cols>
    <col min="1" max="1" width="11.42578125" customWidth="1"/>
    <col min="7" max="7" width="14.5703125" customWidth="1"/>
  </cols>
  <sheetData>
    <row r="2" spans="1:8" ht="30" customHeight="1" x14ac:dyDescent="0.45">
      <c r="A2" s="154" t="s">
        <v>62</v>
      </c>
      <c r="B2" s="154"/>
      <c r="C2" s="154"/>
      <c r="D2" s="154"/>
      <c r="E2" s="154"/>
      <c r="F2" s="154"/>
      <c r="G2" s="154"/>
      <c r="H2" s="71"/>
    </row>
    <row r="3" spans="1:8" ht="30" customHeight="1" x14ac:dyDescent="0.45">
      <c r="A3" s="154" t="s">
        <v>162</v>
      </c>
      <c r="B3" s="154"/>
      <c r="C3" s="154"/>
      <c r="D3" s="154"/>
      <c r="E3" s="154"/>
      <c r="F3" s="154"/>
      <c r="G3" s="154"/>
    </row>
    <row r="6" spans="1:8" ht="14.25" x14ac:dyDescent="0.2">
      <c r="A6" s="73" t="s">
        <v>64</v>
      </c>
      <c r="C6" s="72" t="s">
        <v>65</v>
      </c>
    </row>
    <row r="7" spans="1:8" ht="14.25" x14ac:dyDescent="0.2">
      <c r="C7" s="72" t="s">
        <v>67</v>
      </c>
    </row>
    <row r="9" spans="1:8" ht="14.25" x14ac:dyDescent="0.2">
      <c r="A9" s="73" t="s">
        <v>63</v>
      </c>
      <c r="C9" s="72" t="s">
        <v>66</v>
      </c>
    </row>
    <row r="10" spans="1:8" ht="14.25" x14ac:dyDescent="0.2">
      <c r="C10" s="72" t="s">
        <v>68</v>
      </c>
    </row>
    <row r="11" spans="1:8" ht="14.25" x14ac:dyDescent="0.2">
      <c r="C11" s="72" t="s">
        <v>208</v>
      </c>
    </row>
    <row r="13" spans="1:8" ht="15" x14ac:dyDescent="0.25">
      <c r="A13" s="75" t="s">
        <v>69</v>
      </c>
      <c r="B13" s="74"/>
      <c r="C13" s="76" t="s">
        <v>70</v>
      </c>
    </row>
    <row r="14" spans="1:8" ht="15" x14ac:dyDescent="0.25">
      <c r="A14" s="74"/>
      <c r="B14" s="74"/>
      <c r="C14" s="76" t="s">
        <v>71</v>
      </c>
    </row>
    <row r="15" spans="1:8" ht="15" x14ac:dyDescent="0.25">
      <c r="A15" s="74"/>
      <c r="B15" s="74"/>
      <c r="C15" s="76" t="s">
        <v>72</v>
      </c>
    </row>
    <row r="16" spans="1:8" ht="15" x14ac:dyDescent="0.25">
      <c r="A16" s="74"/>
      <c r="B16" s="74"/>
      <c r="C16" s="76" t="s">
        <v>73</v>
      </c>
    </row>
    <row r="19" spans="1:7" x14ac:dyDescent="0.2">
      <c r="A19" s="126" t="s">
        <v>183</v>
      </c>
    </row>
    <row r="20" spans="1:7" ht="14.25" x14ac:dyDescent="0.2">
      <c r="A20" s="127" t="s">
        <v>150</v>
      </c>
    </row>
    <row r="22" spans="1:7" ht="14.25" x14ac:dyDescent="0.2">
      <c r="A22" s="72" t="s">
        <v>149</v>
      </c>
    </row>
    <row r="23" spans="1:7" ht="15" customHeight="1" x14ac:dyDescent="0.2">
      <c r="A23" s="137"/>
      <c r="B23" s="138"/>
    </row>
    <row r="26" spans="1:7" x14ac:dyDescent="0.2">
      <c r="A26" s="39" t="s">
        <v>151</v>
      </c>
    </row>
    <row r="28" spans="1:7" ht="37.5" customHeight="1" x14ac:dyDescent="0.2">
      <c r="A28" s="111" t="s">
        <v>152</v>
      </c>
      <c r="B28" s="111" t="s">
        <v>154</v>
      </c>
      <c r="C28" s="111" t="s">
        <v>155</v>
      </c>
      <c r="D28" s="111" t="s">
        <v>156</v>
      </c>
      <c r="E28" s="111" t="s">
        <v>157</v>
      </c>
      <c r="F28" s="112" t="s">
        <v>158</v>
      </c>
      <c r="G28" s="112" t="s">
        <v>186</v>
      </c>
    </row>
    <row r="29" spans="1:7" x14ac:dyDescent="0.2">
      <c r="A29" s="109" t="s">
        <v>194</v>
      </c>
      <c r="B29" s="110">
        <f>'Typ 1'!F36</f>
        <v>0</v>
      </c>
      <c r="C29" s="110">
        <f>'Typ 1'!F39*400</f>
        <v>0</v>
      </c>
      <c r="D29" s="110">
        <f t="shared" ref="D29:E34" si="0">B29*60</f>
        <v>0</v>
      </c>
      <c r="E29" s="110">
        <f t="shared" si="0"/>
        <v>0</v>
      </c>
      <c r="F29" s="110">
        <f t="shared" ref="F29:F34" si="1">D29+E29</f>
        <v>0</v>
      </c>
      <c r="G29" s="110">
        <f>F29*10</f>
        <v>0</v>
      </c>
    </row>
    <row r="30" spans="1:7" x14ac:dyDescent="0.2">
      <c r="A30" s="109" t="s">
        <v>195</v>
      </c>
      <c r="B30" s="110">
        <f>'Typ 2'!F38</f>
        <v>0</v>
      </c>
      <c r="C30" s="110">
        <f>'Typ 2'!F41*600</f>
        <v>0</v>
      </c>
      <c r="D30" s="110">
        <f t="shared" si="0"/>
        <v>0</v>
      </c>
      <c r="E30" s="110">
        <f t="shared" si="0"/>
        <v>0</v>
      </c>
      <c r="F30" s="110">
        <f t="shared" si="1"/>
        <v>0</v>
      </c>
      <c r="G30" s="110">
        <f>F30*30</f>
        <v>0</v>
      </c>
    </row>
    <row r="31" spans="1:7" x14ac:dyDescent="0.2">
      <c r="A31" s="109" t="s">
        <v>196</v>
      </c>
      <c r="B31" s="110">
        <f>'Typ 3'!F39</f>
        <v>0</v>
      </c>
      <c r="C31" s="110">
        <f>'Typ 3'!F42*500+'Typ 3'!F43*500</f>
        <v>0</v>
      </c>
      <c r="D31" s="110">
        <f t="shared" si="0"/>
        <v>0</v>
      </c>
      <c r="E31" s="110">
        <f t="shared" si="0"/>
        <v>0</v>
      </c>
      <c r="F31" s="110">
        <f t="shared" si="1"/>
        <v>0</v>
      </c>
      <c r="G31" s="110">
        <f>F31*20</f>
        <v>0</v>
      </c>
    </row>
    <row r="32" spans="1:7" x14ac:dyDescent="0.2">
      <c r="A32" s="109" t="s">
        <v>197</v>
      </c>
      <c r="B32" s="110">
        <f>'Typ 4'!F40</f>
        <v>0</v>
      </c>
      <c r="C32" s="110">
        <f>'Typ 4'!F43*2500</f>
        <v>0</v>
      </c>
      <c r="D32" s="110">
        <f t="shared" si="0"/>
        <v>0</v>
      </c>
      <c r="E32" s="110">
        <f t="shared" si="0"/>
        <v>0</v>
      </c>
      <c r="F32" s="110">
        <f t="shared" si="1"/>
        <v>0</v>
      </c>
      <c r="G32" s="110">
        <f>F32*3</f>
        <v>0</v>
      </c>
    </row>
    <row r="33" spans="1:7" x14ac:dyDescent="0.2">
      <c r="A33" s="109" t="s">
        <v>153</v>
      </c>
      <c r="B33" s="110">
        <f>'Typ 5'!F39</f>
        <v>0</v>
      </c>
      <c r="C33" s="110">
        <f>'Typ 5'!F42*1500+'Typ 5'!F43*1500</f>
        <v>0</v>
      </c>
      <c r="D33" s="110">
        <f t="shared" si="0"/>
        <v>0</v>
      </c>
      <c r="E33" s="110">
        <f t="shared" si="0"/>
        <v>0</v>
      </c>
      <c r="F33" s="110">
        <f t="shared" si="1"/>
        <v>0</v>
      </c>
      <c r="G33" s="110">
        <f>F33*35</f>
        <v>0</v>
      </c>
    </row>
    <row r="34" spans="1:7" x14ac:dyDescent="0.2">
      <c r="A34" s="109" t="s">
        <v>198</v>
      </c>
      <c r="B34" s="110">
        <f>'Typ 6'!F40</f>
        <v>0</v>
      </c>
      <c r="C34" s="110">
        <f>'Typ 6'!F43*2500+'Typ 6'!F44*2500</f>
        <v>0</v>
      </c>
      <c r="D34" s="110">
        <f t="shared" si="0"/>
        <v>0</v>
      </c>
      <c r="E34" s="110">
        <f t="shared" si="0"/>
        <v>0</v>
      </c>
      <c r="F34" s="110">
        <f t="shared" si="1"/>
        <v>0</v>
      </c>
      <c r="G34" s="110">
        <f>F34*2</f>
        <v>0</v>
      </c>
    </row>
    <row r="35" spans="1:7" ht="15" customHeight="1" x14ac:dyDescent="0.2">
      <c r="A35" s="107"/>
      <c r="F35" s="144" t="s">
        <v>159</v>
      </c>
      <c r="G35" s="143">
        <f>SUM(G29:G34)</f>
        <v>0</v>
      </c>
    </row>
    <row r="36" spans="1:7" ht="15" customHeight="1" x14ac:dyDescent="0.2">
      <c r="A36" s="107"/>
      <c r="F36" s="145" t="s">
        <v>160</v>
      </c>
      <c r="G36" s="141">
        <f>G35*1.19</f>
        <v>0</v>
      </c>
    </row>
    <row r="37" spans="1:7" ht="15" customHeight="1" x14ac:dyDescent="0.2">
      <c r="A37" s="107"/>
      <c r="F37" s="113" t="s">
        <v>185</v>
      </c>
      <c r="G37" s="139"/>
    </row>
    <row r="38" spans="1:7" ht="15" customHeight="1" x14ac:dyDescent="0.2">
      <c r="A38" s="107"/>
      <c r="F38" s="113" t="s">
        <v>184</v>
      </c>
      <c r="G38" s="140"/>
    </row>
    <row r="39" spans="1:7" ht="12.75" customHeight="1" x14ac:dyDescent="0.2">
      <c r="A39" s="107"/>
      <c r="F39" s="113" t="s">
        <v>161</v>
      </c>
      <c r="G39" s="142">
        <f>G36*G37%</f>
        <v>0</v>
      </c>
    </row>
    <row r="40" spans="1:7" ht="15" customHeight="1" thickBot="1" x14ac:dyDescent="0.3">
      <c r="A40" s="107"/>
      <c r="F40" s="114" t="s">
        <v>187</v>
      </c>
      <c r="G40" s="115">
        <f>G36-G39</f>
        <v>0</v>
      </c>
    </row>
    <row r="41" spans="1:7" ht="12.75" customHeight="1" thickTop="1" x14ac:dyDescent="0.25">
      <c r="A41" s="107"/>
      <c r="F41" s="114"/>
      <c r="G41" s="116"/>
    </row>
    <row r="42" spans="1:7" ht="20.25" x14ac:dyDescent="0.3">
      <c r="A42" s="82" t="s">
        <v>96</v>
      </c>
    </row>
    <row r="44" spans="1:7" ht="14.25" x14ac:dyDescent="0.2">
      <c r="B44" s="72" t="s">
        <v>84</v>
      </c>
      <c r="C44" s="72" t="s">
        <v>143</v>
      </c>
      <c r="D44" s="72"/>
      <c r="E44" s="72"/>
      <c r="F44" s="72" t="s">
        <v>90</v>
      </c>
    </row>
    <row r="45" spans="1:7" ht="14.25" x14ac:dyDescent="0.2">
      <c r="B45" s="72" t="s">
        <v>85</v>
      </c>
      <c r="C45" s="72" t="s">
        <v>144</v>
      </c>
      <c r="D45" s="72"/>
      <c r="E45" s="72"/>
      <c r="F45" s="72" t="s">
        <v>91</v>
      </c>
    </row>
    <row r="46" spans="1:7" ht="14.25" x14ac:dyDescent="0.2">
      <c r="B46" s="72" t="s">
        <v>86</v>
      </c>
      <c r="C46" s="72" t="s">
        <v>145</v>
      </c>
      <c r="D46" s="72"/>
      <c r="E46" s="72"/>
      <c r="F46" s="72" t="s">
        <v>92</v>
      </c>
    </row>
    <row r="47" spans="1:7" ht="14.25" x14ac:dyDescent="0.2">
      <c r="B47" s="72" t="s">
        <v>87</v>
      </c>
      <c r="C47" s="72" t="s">
        <v>146</v>
      </c>
      <c r="D47" s="72"/>
      <c r="E47" s="72"/>
      <c r="F47" s="72" t="s">
        <v>93</v>
      </c>
    </row>
    <row r="48" spans="1:7" ht="14.25" x14ac:dyDescent="0.2">
      <c r="B48" s="72" t="s">
        <v>88</v>
      </c>
      <c r="C48" s="72" t="s">
        <v>147</v>
      </c>
      <c r="D48" s="72"/>
      <c r="E48" s="72"/>
      <c r="F48" s="72" t="s">
        <v>94</v>
      </c>
    </row>
    <row r="49" spans="1:6" ht="14.25" x14ac:dyDescent="0.2">
      <c r="B49" s="72" t="s">
        <v>89</v>
      </c>
      <c r="C49" s="72" t="s">
        <v>148</v>
      </c>
      <c r="D49" s="72"/>
      <c r="E49" s="72"/>
      <c r="F49" s="72" t="s">
        <v>95</v>
      </c>
    </row>
    <row r="52" spans="1:6" ht="14.25" x14ac:dyDescent="0.2">
      <c r="A52" s="150" t="s">
        <v>150</v>
      </c>
      <c r="B52" s="151"/>
      <c r="C52" s="151"/>
      <c r="D52" s="151"/>
    </row>
  </sheetData>
  <mergeCells count="2">
    <mergeCell ref="A2:G2"/>
    <mergeCell ref="A3:G3"/>
  </mergeCells>
  <pageMargins left="0.78740157480314965" right="0.59055118110236227" top="0.59055118110236227" bottom="0.39370078740157483" header="0.31496062992125984" footer="0.31496062992125984"/>
  <pageSetup paperSize="9" orientation="portrait" r:id="rId1"/>
  <headerFooter alignWithMargins="0">
    <oddHeader>&amp;LAnlage 2 der Leistungsbeschreibung&amp;RBTU Cottbus - Senftenberg</oddHeader>
    <oddFooter>&amp;LJuli 2026&amp;CRV Kopiertechnik an der BTU (2027)&amp;RSeite 1 von 7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22</xdr:row>
                    <xdr:rowOff>0</xdr:rowOff>
                  </from>
                  <to>
                    <xdr:col>0</xdr:col>
                    <xdr:colOff>381000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171450</xdr:colOff>
                    <xdr:row>22</xdr:row>
                    <xdr:rowOff>0</xdr:rowOff>
                  </from>
                  <to>
                    <xdr:col>1</xdr:col>
                    <xdr:colOff>476250</xdr:colOff>
                    <xdr:row>23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H56"/>
  <sheetViews>
    <sheetView workbookViewId="0">
      <selection activeCell="F39" sqref="F39"/>
    </sheetView>
  </sheetViews>
  <sheetFormatPr baseColWidth="10" defaultRowHeight="12.75" x14ac:dyDescent="0.2"/>
  <cols>
    <col min="3" max="3" width="6.7109375" customWidth="1"/>
    <col min="5" max="5" width="25.7109375" customWidth="1"/>
    <col min="6" max="6" width="10.7109375" customWidth="1"/>
    <col min="7" max="8" width="5.7109375" customWidth="1"/>
    <col min="9" max="9" width="11.5703125" customWidth="1"/>
  </cols>
  <sheetData>
    <row r="1" spans="1:8" ht="33" customHeight="1" thickBot="1" x14ac:dyDescent="0.25">
      <c r="A1" s="155" t="s">
        <v>199</v>
      </c>
      <c r="B1" s="156"/>
      <c r="C1" s="156"/>
      <c r="D1" s="156"/>
      <c r="E1" s="156"/>
      <c r="F1" s="156"/>
      <c r="G1" s="156"/>
      <c r="H1" s="157"/>
    </row>
    <row r="2" spans="1:8" s="11" customFormat="1" ht="15.75" x14ac:dyDescent="0.25">
      <c r="A2" s="8" t="s">
        <v>216</v>
      </c>
      <c r="B2" s="9"/>
      <c r="C2" s="32"/>
      <c r="D2" s="9"/>
      <c r="E2" s="33" t="s">
        <v>34</v>
      </c>
      <c r="F2" s="10"/>
      <c r="G2" s="158" t="s">
        <v>23</v>
      </c>
      <c r="H2" s="159"/>
    </row>
    <row r="3" spans="1:8" x14ac:dyDescent="0.2">
      <c r="A3" s="67"/>
      <c r="B3" s="2"/>
      <c r="C3" s="2"/>
      <c r="D3" s="2"/>
      <c r="E3" s="2"/>
      <c r="F3" s="3"/>
      <c r="G3" s="160"/>
      <c r="H3" s="161"/>
    </row>
    <row r="4" spans="1:8" s="15" customFormat="1" ht="15" x14ac:dyDescent="0.2">
      <c r="A4" s="12" t="s">
        <v>0</v>
      </c>
      <c r="B4" s="13"/>
      <c r="C4" s="13"/>
      <c r="D4" s="166"/>
      <c r="E4" s="166"/>
      <c r="F4" s="14"/>
      <c r="G4" s="160"/>
      <c r="H4" s="161"/>
    </row>
    <row r="5" spans="1:8" s="15" customFormat="1" ht="15" x14ac:dyDescent="0.2">
      <c r="A5" s="12" t="s">
        <v>1</v>
      </c>
      <c r="B5" s="13"/>
      <c r="C5" s="13"/>
      <c r="D5" s="167"/>
      <c r="E5" s="167"/>
      <c r="F5" s="14"/>
      <c r="G5" s="160"/>
      <c r="H5" s="161"/>
    </row>
    <row r="6" spans="1:8" s="15" customFormat="1" ht="15" x14ac:dyDescent="0.2">
      <c r="A6" s="12" t="s">
        <v>2</v>
      </c>
      <c r="B6" s="13"/>
      <c r="C6" s="13"/>
      <c r="D6" s="167"/>
      <c r="E6" s="167"/>
      <c r="F6" s="14"/>
      <c r="G6" s="160"/>
      <c r="H6" s="161"/>
    </row>
    <row r="7" spans="1:8" ht="13.5" thickBot="1" x14ac:dyDescent="0.25">
      <c r="A7" s="62"/>
      <c r="B7" s="5"/>
      <c r="C7" s="5"/>
      <c r="D7" s="5"/>
      <c r="E7" s="5"/>
      <c r="F7" s="6"/>
      <c r="G7" s="162"/>
      <c r="H7" s="163"/>
    </row>
    <row r="8" spans="1:8" ht="14.25" x14ac:dyDescent="0.2">
      <c r="A8" s="57" t="s">
        <v>82</v>
      </c>
      <c r="B8" s="58"/>
      <c r="C8" s="58"/>
      <c r="D8" s="58"/>
      <c r="E8" s="58"/>
      <c r="F8" s="59"/>
      <c r="G8" s="18" t="s">
        <v>17</v>
      </c>
      <c r="H8" s="19" t="s">
        <v>18</v>
      </c>
    </row>
    <row r="9" spans="1:8" x14ac:dyDescent="0.2">
      <c r="A9" s="16" t="s">
        <v>3</v>
      </c>
      <c r="B9" s="30"/>
      <c r="C9" s="30"/>
      <c r="D9" s="30"/>
      <c r="E9" s="30"/>
      <c r="F9" s="17"/>
      <c r="G9" s="128"/>
      <c r="H9" s="47"/>
    </row>
    <row r="10" spans="1:8" x14ac:dyDescent="0.2">
      <c r="A10" s="35" t="s">
        <v>50</v>
      </c>
      <c r="B10" s="30"/>
      <c r="C10" s="30"/>
      <c r="D10" s="30"/>
      <c r="E10" s="30"/>
      <c r="F10" s="17"/>
      <c r="G10" s="128"/>
      <c r="H10" s="47"/>
    </row>
    <row r="11" spans="1:8" x14ac:dyDescent="0.2">
      <c r="A11" s="35" t="s">
        <v>109</v>
      </c>
      <c r="B11" s="30"/>
      <c r="C11" s="30"/>
      <c r="D11" s="30"/>
      <c r="E11" s="30"/>
      <c r="F11" s="17"/>
      <c r="G11" s="128"/>
      <c r="H11" s="48"/>
    </row>
    <row r="12" spans="1:8" x14ac:dyDescent="0.2">
      <c r="A12" s="35" t="s">
        <v>55</v>
      </c>
      <c r="B12" s="34"/>
      <c r="C12" s="34"/>
      <c r="D12" s="34" t="s">
        <v>56</v>
      </c>
      <c r="E12" s="34"/>
      <c r="F12" s="17"/>
      <c r="G12" s="128"/>
      <c r="H12" s="48"/>
    </row>
    <row r="13" spans="1:8" x14ac:dyDescent="0.2">
      <c r="A13" s="35" t="s">
        <v>58</v>
      </c>
      <c r="B13" s="34"/>
      <c r="C13" s="34"/>
      <c r="D13" s="34" t="s">
        <v>57</v>
      </c>
      <c r="E13" s="34"/>
      <c r="F13" s="17"/>
      <c r="G13" s="128"/>
      <c r="H13" s="48"/>
    </row>
    <row r="14" spans="1:8" x14ac:dyDescent="0.2">
      <c r="A14" s="16" t="s">
        <v>4</v>
      </c>
      <c r="B14" s="30"/>
      <c r="C14" s="34" t="s">
        <v>169</v>
      </c>
      <c r="D14" s="30"/>
      <c r="E14" s="30"/>
      <c r="F14" s="17"/>
      <c r="G14" s="128"/>
      <c r="H14" s="48"/>
    </row>
    <row r="15" spans="1:8" ht="12.75" customHeight="1" x14ac:dyDescent="0.2">
      <c r="A15" s="35" t="s">
        <v>97</v>
      </c>
      <c r="B15" s="30"/>
      <c r="C15" s="30"/>
      <c r="D15" s="30"/>
      <c r="E15" s="30"/>
      <c r="F15" s="17"/>
      <c r="G15" s="128"/>
      <c r="H15" s="48"/>
    </row>
    <row r="16" spans="1:8" x14ac:dyDescent="0.2">
      <c r="A16" s="35" t="s">
        <v>5</v>
      </c>
      <c r="B16" s="30"/>
      <c r="C16" s="34" t="s">
        <v>51</v>
      </c>
      <c r="D16" s="30"/>
      <c r="E16" s="30"/>
      <c r="F16" s="17"/>
      <c r="G16" s="128"/>
      <c r="H16" s="48"/>
    </row>
    <row r="17" spans="1:8" x14ac:dyDescent="0.2">
      <c r="A17" s="35" t="s">
        <v>103</v>
      </c>
      <c r="B17" s="34"/>
      <c r="C17" s="43" t="s">
        <v>43</v>
      </c>
      <c r="D17" s="43"/>
      <c r="E17" s="43" t="s">
        <v>163</v>
      </c>
      <c r="F17" s="17"/>
      <c r="G17" s="128"/>
      <c r="H17" s="48"/>
    </row>
    <row r="18" spans="1:8" x14ac:dyDescent="0.2">
      <c r="A18" s="35"/>
      <c r="B18" s="34"/>
      <c r="C18" s="34" t="s">
        <v>53</v>
      </c>
      <c r="D18" s="34"/>
      <c r="E18" s="34" t="s">
        <v>101</v>
      </c>
      <c r="F18" s="17"/>
      <c r="G18" s="128"/>
      <c r="H18" s="48"/>
    </row>
    <row r="19" spans="1:8" x14ac:dyDescent="0.2">
      <c r="A19" s="16"/>
      <c r="B19" s="30"/>
      <c r="C19" s="30" t="s">
        <v>8</v>
      </c>
      <c r="D19" s="30"/>
      <c r="E19" s="34" t="s">
        <v>164</v>
      </c>
      <c r="F19" s="17"/>
      <c r="G19" s="128"/>
      <c r="H19" s="48"/>
    </row>
    <row r="20" spans="1:8" x14ac:dyDescent="0.2">
      <c r="A20" s="16" t="s">
        <v>9</v>
      </c>
      <c r="B20" s="30"/>
      <c r="C20" s="34" t="s">
        <v>38</v>
      </c>
      <c r="D20" s="30"/>
      <c r="E20" s="30"/>
      <c r="F20" s="17"/>
      <c r="G20" s="128"/>
      <c r="H20" s="48"/>
    </row>
    <row r="21" spans="1:8" x14ac:dyDescent="0.2">
      <c r="A21" s="16"/>
      <c r="B21" s="30"/>
      <c r="C21" s="34" t="s">
        <v>182</v>
      </c>
      <c r="D21" s="30"/>
      <c r="E21" s="30"/>
      <c r="F21" s="17"/>
      <c r="G21" s="128"/>
      <c r="H21" s="48"/>
    </row>
    <row r="22" spans="1:8" x14ac:dyDescent="0.2">
      <c r="A22" s="35" t="s">
        <v>54</v>
      </c>
      <c r="B22" s="34"/>
      <c r="C22" s="34" t="s">
        <v>104</v>
      </c>
      <c r="D22" s="34"/>
      <c r="E22" s="34" t="s">
        <v>167</v>
      </c>
      <c r="F22" s="17"/>
      <c r="G22" s="128"/>
      <c r="H22" s="48"/>
    </row>
    <row r="23" spans="1:8" x14ac:dyDescent="0.2">
      <c r="A23" s="16"/>
      <c r="B23" s="30"/>
      <c r="C23" s="30" t="s">
        <v>10</v>
      </c>
      <c r="D23" s="30"/>
      <c r="E23" s="34" t="s">
        <v>165</v>
      </c>
      <c r="F23" s="17"/>
      <c r="G23" s="128"/>
      <c r="H23" s="48"/>
    </row>
    <row r="24" spans="1:8" x14ac:dyDescent="0.2">
      <c r="A24" s="16" t="s">
        <v>12</v>
      </c>
      <c r="B24" s="30"/>
      <c r="C24" s="34" t="s">
        <v>168</v>
      </c>
      <c r="D24" s="30"/>
      <c r="E24" s="30"/>
      <c r="F24" s="17"/>
      <c r="G24" s="128"/>
      <c r="H24" s="48"/>
    </row>
    <row r="25" spans="1:8" x14ac:dyDescent="0.2">
      <c r="A25" s="16" t="s">
        <v>30</v>
      </c>
      <c r="B25" s="30"/>
      <c r="C25" s="34" t="s">
        <v>99</v>
      </c>
      <c r="D25" s="34"/>
      <c r="E25" s="34" t="s">
        <v>100</v>
      </c>
      <c r="F25" s="117" t="s">
        <v>29</v>
      </c>
      <c r="G25" s="128"/>
      <c r="H25" s="48"/>
    </row>
    <row r="26" spans="1:8" x14ac:dyDescent="0.2">
      <c r="A26" s="16" t="s">
        <v>27</v>
      </c>
      <c r="B26" s="30"/>
      <c r="C26" s="34" t="s">
        <v>35</v>
      </c>
      <c r="D26" s="34"/>
      <c r="E26" s="34"/>
      <c r="F26" s="117"/>
      <c r="G26" s="128"/>
      <c r="H26" s="48"/>
    </row>
    <row r="27" spans="1:8" x14ac:dyDescent="0.2">
      <c r="A27" s="54" t="s">
        <v>13</v>
      </c>
      <c r="B27" s="55"/>
      <c r="C27" s="55"/>
      <c r="D27" s="55"/>
      <c r="E27" s="55"/>
      <c r="F27" s="56"/>
      <c r="G27" s="164"/>
      <c r="H27" s="165"/>
    </row>
    <row r="28" spans="1:8" x14ac:dyDescent="0.2">
      <c r="A28" s="16" t="s">
        <v>14</v>
      </c>
      <c r="B28" s="30"/>
      <c r="C28" s="30"/>
      <c r="D28" s="34" t="s">
        <v>193</v>
      </c>
      <c r="E28" s="30"/>
      <c r="F28" s="17"/>
      <c r="G28" s="128"/>
      <c r="H28" s="48"/>
    </row>
    <row r="29" spans="1:8" x14ac:dyDescent="0.2">
      <c r="A29" s="16" t="s">
        <v>15</v>
      </c>
      <c r="B29" s="30"/>
      <c r="C29" s="30"/>
      <c r="D29" s="149" t="s">
        <v>192</v>
      </c>
      <c r="E29" s="30"/>
      <c r="F29" s="17"/>
      <c r="G29" s="168"/>
      <c r="H29" s="170"/>
    </row>
    <row r="30" spans="1:8" x14ac:dyDescent="0.2">
      <c r="A30" s="16"/>
      <c r="B30" s="30"/>
      <c r="C30" s="30"/>
      <c r="D30" s="41" t="s">
        <v>191</v>
      </c>
      <c r="E30" s="30"/>
      <c r="F30" s="17"/>
      <c r="G30" s="169"/>
      <c r="H30" s="171"/>
    </row>
    <row r="31" spans="1:8" x14ac:dyDescent="0.2">
      <c r="A31" s="16" t="s">
        <v>24</v>
      </c>
      <c r="B31" s="30"/>
      <c r="C31" s="30"/>
      <c r="D31" s="34" t="s">
        <v>44</v>
      </c>
      <c r="E31" s="30"/>
      <c r="F31" s="17"/>
      <c r="G31" s="128"/>
      <c r="H31" s="48"/>
    </row>
    <row r="32" spans="1:8" x14ac:dyDescent="0.2">
      <c r="A32" s="16" t="s">
        <v>16</v>
      </c>
      <c r="B32" s="30"/>
      <c r="C32" s="30"/>
      <c r="D32" s="34" t="s">
        <v>48</v>
      </c>
      <c r="E32" s="30"/>
      <c r="F32" s="17"/>
      <c r="G32" s="128"/>
      <c r="H32" s="48"/>
    </row>
    <row r="33" spans="1:8" x14ac:dyDescent="0.2">
      <c r="A33" s="16" t="s">
        <v>37</v>
      </c>
      <c r="B33" s="30"/>
      <c r="C33" s="30"/>
      <c r="D33" s="34" t="s">
        <v>166</v>
      </c>
      <c r="E33" s="30"/>
      <c r="F33" s="17"/>
      <c r="G33" s="128"/>
      <c r="H33" s="48"/>
    </row>
    <row r="34" spans="1:8" ht="13.5" thickBot="1" x14ac:dyDescent="0.25">
      <c r="A34" s="16" t="s">
        <v>19</v>
      </c>
      <c r="B34" s="30"/>
      <c r="C34" s="30"/>
      <c r="D34" s="119" t="s">
        <v>52</v>
      </c>
      <c r="E34" s="30"/>
      <c r="F34" s="17"/>
      <c r="G34" s="128"/>
      <c r="H34" s="48"/>
    </row>
    <row r="35" spans="1:8" s="15" customFormat="1" ht="15.75" x14ac:dyDescent="0.25">
      <c r="A35" s="21" t="s">
        <v>21</v>
      </c>
      <c r="B35" s="22"/>
      <c r="C35" s="22"/>
      <c r="D35" s="22"/>
      <c r="E35" s="22"/>
      <c r="F35" s="22"/>
      <c r="G35" s="22"/>
      <c r="H35" s="26"/>
    </row>
    <row r="36" spans="1:8" s="1" customFormat="1" ht="15" customHeight="1" x14ac:dyDescent="0.2">
      <c r="A36" s="7"/>
      <c r="B36" s="23"/>
      <c r="C36" s="23"/>
      <c r="D36" s="23"/>
      <c r="E36" s="25" t="s">
        <v>22</v>
      </c>
      <c r="F36" s="130"/>
      <c r="G36" s="23" t="s">
        <v>20</v>
      </c>
      <c r="H36" s="27"/>
    </row>
    <row r="37" spans="1:8" ht="10.5" customHeight="1" x14ac:dyDescent="0.2">
      <c r="A37" s="28"/>
      <c r="B37" s="20"/>
      <c r="C37" s="20"/>
      <c r="D37" s="20"/>
      <c r="E37" s="20"/>
      <c r="F37" s="20"/>
      <c r="G37" s="2"/>
      <c r="H37" s="3"/>
    </row>
    <row r="38" spans="1:8" x14ac:dyDescent="0.2">
      <c r="A38" s="7" t="s">
        <v>47</v>
      </c>
      <c r="B38" s="23"/>
      <c r="C38" s="2"/>
      <c r="D38" s="2"/>
      <c r="E38" s="25"/>
      <c r="F38" s="23"/>
      <c r="G38" s="131"/>
      <c r="H38" s="48"/>
    </row>
    <row r="39" spans="1:8" ht="15" customHeight="1" x14ac:dyDescent="0.2">
      <c r="A39" s="63"/>
      <c r="B39" s="23"/>
      <c r="C39" s="2"/>
      <c r="D39" s="2"/>
      <c r="E39" s="25" t="s">
        <v>31</v>
      </c>
      <c r="F39" s="132"/>
      <c r="G39" s="23" t="s">
        <v>20</v>
      </c>
      <c r="H39" s="27"/>
    </row>
    <row r="40" spans="1:8" ht="10.5" customHeight="1" thickBot="1" x14ac:dyDescent="0.25">
      <c r="A40" s="4"/>
      <c r="B40" s="5"/>
      <c r="C40" s="5"/>
      <c r="D40" s="5"/>
      <c r="E40" s="5"/>
      <c r="F40" s="5"/>
      <c r="G40" s="5"/>
      <c r="H40" s="6"/>
    </row>
    <row r="41" spans="1:8" x14ac:dyDescent="0.2">
      <c r="A41" s="29" t="s">
        <v>46</v>
      </c>
      <c r="B41" s="24"/>
      <c r="C41" s="24"/>
      <c r="D41" s="24"/>
      <c r="E41" s="24"/>
      <c r="F41" s="24"/>
      <c r="G41" s="24"/>
      <c r="H41" s="44"/>
    </row>
    <row r="42" spans="1:8" x14ac:dyDescent="0.2">
      <c r="A42" s="146"/>
      <c r="B42" s="147"/>
      <c r="C42" s="147"/>
      <c r="D42" s="31" t="s">
        <v>200</v>
      </c>
      <c r="E42" s="148"/>
      <c r="F42" s="23" t="s">
        <v>20</v>
      </c>
      <c r="G42" s="131"/>
      <c r="H42" s="48"/>
    </row>
    <row r="43" spans="1:8" ht="15" customHeight="1" x14ac:dyDescent="0.2">
      <c r="A43" s="7"/>
      <c r="C43" s="2"/>
      <c r="D43" s="31" t="s">
        <v>26</v>
      </c>
      <c r="E43" s="130"/>
      <c r="F43" s="23" t="s">
        <v>20</v>
      </c>
      <c r="G43" s="118"/>
      <c r="H43" s="48"/>
    </row>
    <row r="44" spans="1:8" ht="15" customHeight="1" x14ac:dyDescent="0.2">
      <c r="A44" s="7"/>
      <c r="C44" s="2"/>
      <c r="D44" s="31" t="s">
        <v>33</v>
      </c>
      <c r="E44" s="130"/>
      <c r="F44" s="23" t="s">
        <v>20</v>
      </c>
      <c r="G44" s="118"/>
      <c r="H44" s="48"/>
    </row>
    <row r="45" spans="1:8" ht="10.5" customHeight="1" thickBot="1" x14ac:dyDescent="0.25">
      <c r="A45" s="4"/>
      <c r="B45" s="5"/>
      <c r="C45" s="5"/>
      <c r="D45" s="5"/>
      <c r="E45" s="5"/>
      <c r="F45" s="5"/>
      <c r="G45" s="5"/>
      <c r="H45" s="6"/>
    </row>
    <row r="46" spans="1:8" ht="12.75" customHeight="1" x14ac:dyDescent="0.2">
      <c r="A46" s="2"/>
      <c r="B46" s="2"/>
      <c r="C46" s="2"/>
      <c r="D46" s="2"/>
      <c r="E46" s="2"/>
      <c r="F46" s="2"/>
      <c r="G46" s="2"/>
      <c r="H46" s="2"/>
    </row>
    <row r="47" spans="1:8" ht="12.75" customHeight="1" x14ac:dyDescent="0.2">
      <c r="A47" s="2"/>
      <c r="B47" s="2"/>
      <c r="C47" s="2"/>
      <c r="D47" s="2"/>
      <c r="E47" s="2"/>
      <c r="F47" s="2"/>
      <c r="G47" s="2"/>
      <c r="H47" s="2"/>
    </row>
    <row r="48" spans="1:8" ht="25.5" customHeight="1" x14ac:dyDescent="0.2">
      <c r="A48" s="172"/>
      <c r="B48" s="172"/>
      <c r="C48" s="173"/>
      <c r="D48" s="173"/>
      <c r="E48" s="173"/>
      <c r="F48" s="174"/>
      <c r="G48" s="174"/>
      <c r="H48" s="174"/>
    </row>
    <row r="49" spans="1:8" x14ac:dyDescent="0.2">
      <c r="A49" s="78" t="s">
        <v>74</v>
      </c>
      <c r="B49" s="43"/>
      <c r="D49" s="79" t="s">
        <v>75</v>
      </c>
      <c r="E49" s="80"/>
      <c r="F49" s="43"/>
      <c r="G49" s="43"/>
      <c r="H49" s="80" t="s">
        <v>76</v>
      </c>
    </row>
    <row r="51" spans="1:8" ht="9" customHeight="1" x14ac:dyDescent="0.2">
      <c r="A51" s="77" t="s">
        <v>77</v>
      </c>
    </row>
    <row r="52" spans="1:8" ht="9" customHeight="1" x14ac:dyDescent="0.2">
      <c r="A52" s="77" t="s">
        <v>78</v>
      </c>
    </row>
    <row r="53" spans="1:8" ht="9" customHeight="1" x14ac:dyDescent="0.2">
      <c r="A53" s="77" t="s">
        <v>79</v>
      </c>
    </row>
    <row r="54" spans="1:8" ht="7.5" customHeight="1" x14ac:dyDescent="0.2"/>
    <row r="55" spans="1:8" ht="10.5" customHeight="1" x14ac:dyDescent="0.2">
      <c r="A55" s="39" t="s">
        <v>80</v>
      </c>
    </row>
    <row r="56" spans="1:8" ht="10.5" customHeight="1" x14ac:dyDescent="0.2">
      <c r="A56" s="39" t="s">
        <v>81</v>
      </c>
    </row>
  </sheetData>
  <mergeCells count="11">
    <mergeCell ref="G29:G30"/>
    <mergeCell ref="H29:H30"/>
    <mergeCell ref="A48:B48"/>
    <mergeCell ref="C48:E48"/>
    <mergeCell ref="F48:H48"/>
    <mergeCell ref="A1:H1"/>
    <mergeCell ref="G2:H7"/>
    <mergeCell ref="G27:H27"/>
    <mergeCell ref="D4:E4"/>
    <mergeCell ref="D5:E5"/>
    <mergeCell ref="D6:E6"/>
  </mergeCells>
  <pageMargins left="0.78740157480314965" right="0.59055118110236227" top="0.59055118110236227" bottom="0.39370078740157483" header="0.31496062992125984" footer="0.31496062992125984"/>
  <pageSetup paperSize="9" orientation="portrait" r:id="rId1"/>
  <headerFooter alignWithMargins="0">
    <oddHeader>&amp;LAnlage 2 der Leistungsbeschr.&amp;CLeistungsverzeichnis der Kopierertypen&amp;RBTU Cottbus - Senftenberg</oddHeader>
    <oddFooter>&amp;LJuli 2026&amp;CRV Kopiertechnik an der BTU (2027)&amp;R(&amp;A) Seite 2 von 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34998626667073579"/>
  </sheetPr>
  <dimension ref="A1:H57"/>
  <sheetViews>
    <sheetView workbookViewId="0">
      <selection activeCell="F41" sqref="F41"/>
    </sheetView>
  </sheetViews>
  <sheetFormatPr baseColWidth="10" defaultRowHeight="12.75" x14ac:dyDescent="0.2"/>
  <cols>
    <col min="3" max="3" width="6.7109375" customWidth="1"/>
    <col min="5" max="5" width="25.7109375" customWidth="1"/>
    <col min="6" max="6" width="10.7109375" customWidth="1"/>
    <col min="7" max="8" width="5.7109375" customWidth="1"/>
    <col min="9" max="9" width="11.5703125" customWidth="1"/>
  </cols>
  <sheetData>
    <row r="1" spans="1:8" ht="33" customHeight="1" thickBot="1" x14ac:dyDescent="0.25">
      <c r="A1" s="155" t="s">
        <v>201</v>
      </c>
      <c r="B1" s="156"/>
      <c r="C1" s="156"/>
      <c r="D1" s="156"/>
      <c r="E1" s="156"/>
      <c r="F1" s="156"/>
      <c r="G1" s="156"/>
      <c r="H1" s="157"/>
    </row>
    <row r="2" spans="1:8" s="11" customFormat="1" ht="15.75" x14ac:dyDescent="0.25">
      <c r="A2" s="8" t="s">
        <v>217</v>
      </c>
      <c r="B2" s="9"/>
      <c r="C2" s="32"/>
      <c r="D2" s="9"/>
      <c r="E2" s="33" t="s">
        <v>34</v>
      </c>
      <c r="F2" s="10"/>
      <c r="G2" s="158" t="s">
        <v>23</v>
      </c>
      <c r="H2" s="159"/>
    </row>
    <row r="3" spans="1:8" x14ac:dyDescent="0.2">
      <c r="A3" s="67"/>
      <c r="B3" s="2"/>
      <c r="C3" s="2"/>
      <c r="D3" s="2"/>
      <c r="E3" s="2"/>
      <c r="F3" s="3"/>
      <c r="G3" s="160"/>
      <c r="H3" s="161"/>
    </row>
    <row r="4" spans="1:8" s="15" customFormat="1" ht="15" x14ac:dyDescent="0.2">
      <c r="A4" s="12" t="s">
        <v>0</v>
      </c>
      <c r="B4" s="13"/>
      <c r="C4" s="13"/>
      <c r="D4" s="166"/>
      <c r="E4" s="166"/>
      <c r="F4" s="14"/>
      <c r="G4" s="160"/>
      <c r="H4" s="161"/>
    </row>
    <row r="5" spans="1:8" s="15" customFormat="1" ht="15" x14ac:dyDescent="0.2">
      <c r="A5" s="12" t="s">
        <v>1</v>
      </c>
      <c r="B5" s="13"/>
      <c r="C5" s="13"/>
      <c r="D5" s="167"/>
      <c r="E5" s="167"/>
      <c r="F5" s="14"/>
      <c r="G5" s="160"/>
      <c r="H5" s="161"/>
    </row>
    <row r="6" spans="1:8" s="15" customFormat="1" ht="15" x14ac:dyDescent="0.2">
      <c r="A6" s="12" t="s">
        <v>2</v>
      </c>
      <c r="B6" s="13"/>
      <c r="C6" s="13"/>
      <c r="D6" s="167"/>
      <c r="E6" s="167"/>
      <c r="F6" s="14"/>
      <c r="G6" s="160"/>
      <c r="H6" s="161"/>
    </row>
    <row r="7" spans="1:8" ht="13.5" thickBot="1" x14ac:dyDescent="0.25">
      <c r="A7" s="66"/>
      <c r="B7" s="5"/>
      <c r="C7" s="5"/>
      <c r="D7" s="5"/>
      <c r="E7" s="5"/>
      <c r="F7" s="6"/>
      <c r="G7" s="162"/>
      <c r="H7" s="163"/>
    </row>
    <row r="8" spans="1:8" ht="14.25" x14ac:dyDescent="0.2">
      <c r="A8" s="57" t="s">
        <v>82</v>
      </c>
      <c r="B8" s="58"/>
      <c r="C8" s="58"/>
      <c r="D8" s="58"/>
      <c r="E8" s="58"/>
      <c r="F8" s="59"/>
      <c r="G8" s="60" t="s">
        <v>17</v>
      </c>
      <c r="H8" s="61" t="s">
        <v>18</v>
      </c>
    </row>
    <row r="9" spans="1:8" x14ac:dyDescent="0.2">
      <c r="A9" s="16" t="s">
        <v>3</v>
      </c>
      <c r="B9" s="30"/>
      <c r="C9" s="30"/>
      <c r="D9" s="30"/>
      <c r="E9" s="30"/>
      <c r="F9" s="17"/>
      <c r="G9" s="128"/>
      <c r="H9" s="47"/>
    </row>
    <row r="10" spans="1:8" x14ac:dyDescent="0.2">
      <c r="A10" s="35" t="s">
        <v>50</v>
      </c>
      <c r="B10" s="30"/>
      <c r="C10" s="30"/>
      <c r="D10" s="30"/>
      <c r="E10" s="30"/>
      <c r="F10" s="17"/>
      <c r="G10" s="128"/>
      <c r="H10" s="47"/>
    </row>
    <row r="11" spans="1:8" x14ac:dyDescent="0.2">
      <c r="A11" s="35" t="s">
        <v>108</v>
      </c>
      <c r="B11" s="30"/>
      <c r="C11" s="30"/>
      <c r="D11" s="30"/>
      <c r="E11" s="30"/>
      <c r="F11" s="17"/>
      <c r="G11" s="128"/>
      <c r="H11" s="48"/>
    </row>
    <row r="12" spans="1:8" x14ac:dyDescent="0.2">
      <c r="A12" s="35" t="s">
        <v>55</v>
      </c>
      <c r="B12" s="34"/>
      <c r="C12" s="34"/>
      <c r="D12" s="34" t="s">
        <v>56</v>
      </c>
      <c r="E12" s="30"/>
      <c r="F12" s="17"/>
      <c r="G12" s="128"/>
      <c r="H12" s="48"/>
    </row>
    <row r="13" spans="1:8" x14ac:dyDescent="0.2">
      <c r="A13" s="35" t="s">
        <v>58</v>
      </c>
      <c r="B13" s="34"/>
      <c r="C13" s="34"/>
      <c r="D13" s="34" t="s">
        <v>57</v>
      </c>
      <c r="E13" s="30"/>
      <c r="F13" s="17"/>
      <c r="G13" s="128"/>
      <c r="H13" s="48"/>
    </row>
    <row r="14" spans="1:8" x14ac:dyDescent="0.2">
      <c r="A14" s="35" t="s">
        <v>4</v>
      </c>
      <c r="B14" s="30"/>
      <c r="C14" s="34" t="s">
        <v>169</v>
      </c>
      <c r="D14" s="30"/>
      <c r="E14" s="30"/>
      <c r="F14" s="17"/>
      <c r="G14" s="128"/>
      <c r="H14" s="48"/>
    </row>
    <row r="15" spans="1:8" ht="12.75" customHeight="1" x14ac:dyDescent="0.2">
      <c r="A15" s="35" t="s">
        <v>97</v>
      </c>
      <c r="B15" s="30"/>
      <c r="C15" s="30"/>
      <c r="D15" s="30"/>
      <c r="E15" s="30"/>
      <c r="F15" s="17"/>
      <c r="G15" s="128"/>
      <c r="H15" s="48"/>
    </row>
    <row r="16" spans="1:8" ht="12.75" customHeight="1" x14ac:dyDescent="0.2">
      <c r="A16" s="40" t="s">
        <v>189</v>
      </c>
      <c r="B16" s="30"/>
      <c r="C16" s="30"/>
      <c r="D16" s="30"/>
      <c r="E16" s="30"/>
      <c r="F16" s="17"/>
      <c r="G16" s="128"/>
      <c r="H16" s="48"/>
    </row>
    <row r="17" spans="1:8" ht="12.75" customHeight="1" x14ac:dyDescent="0.2">
      <c r="A17" s="35" t="s">
        <v>60</v>
      </c>
      <c r="B17" s="30"/>
      <c r="C17" s="34" t="s">
        <v>138</v>
      </c>
      <c r="D17" s="30"/>
      <c r="E17" s="30"/>
      <c r="F17" s="17"/>
      <c r="G17" s="128"/>
      <c r="H17" s="48"/>
    </row>
    <row r="18" spans="1:8" x14ac:dyDescent="0.2">
      <c r="A18" s="35" t="s">
        <v>5</v>
      </c>
      <c r="B18" s="30"/>
      <c r="C18" s="34" t="s">
        <v>51</v>
      </c>
      <c r="D18" s="30"/>
      <c r="E18" s="30"/>
      <c r="F18" s="17"/>
      <c r="G18" s="128"/>
      <c r="H18" s="48"/>
    </row>
    <row r="19" spans="1:8" x14ac:dyDescent="0.2">
      <c r="A19" s="35" t="s">
        <v>103</v>
      </c>
      <c r="B19" s="30"/>
      <c r="C19" s="30" t="s">
        <v>43</v>
      </c>
      <c r="D19" s="30"/>
      <c r="E19" s="34" t="s">
        <v>163</v>
      </c>
      <c r="F19" s="17"/>
      <c r="G19" s="128"/>
      <c r="H19" s="48"/>
    </row>
    <row r="20" spans="1:8" x14ac:dyDescent="0.2">
      <c r="A20" s="16"/>
      <c r="B20" s="30"/>
      <c r="C20" s="34" t="s">
        <v>53</v>
      </c>
      <c r="D20" s="30"/>
      <c r="E20" s="34" t="s">
        <v>101</v>
      </c>
      <c r="F20" s="17"/>
      <c r="G20" s="128"/>
      <c r="H20" s="48"/>
    </row>
    <row r="21" spans="1:8" x14ac:dyDescent="0.2">
      <c r="A21" s="16"/>
      <c r="B21" s="30"/>
      <c r="C21" s="30" t="s">
        <v>8</v>
      </c>
      <c r="D21" s="30"/>
      <c r="E21" s="34" t="s">
        <v>164</v>
      </c>
      <c r="F21" s="17"/>
      <c r="G21" s="128"/>
      <c r="H21" s="48"/>
    </row>
    <row r="22" spans="1:8" x14ac:dyDescent="0.2">
      <c r="A22" s="16" t="s">
        <v>9</v>
      </c>
      <c r="B22" s="30"/>
      <c r="C22" s="34" t="s">
        <v>38</v>
      </c>
      <c r="D22" s="30"/>
      <c r="E22" s="30"/>
      <c r="F22" s="17"/>
      <c r="G22" s="128"/>
      <c r="H22" s="48"/>
    </row>
    <row r="23" spans="1:8" x14ac:dyDescent="0.2">
      <c r="A23" s="16"/>
      <c r="B23" s="30"/>
      <c r="C23" s="34" t="s">
        <v>180</v>
      </c>
      <c r="D23" s="30"/>
      <c r="E23" s="30"/>
      <c r="F23" s="17"/>
      <c r="G23" s="128"/>
      <c r="H23" s="48"/>
    </row>
    <row r="24" spans="1:8" x14ac:dyDescent="0.2">
      <c r="A24" s="35" t="s">
        <v>59</v>
      </c>
      <c r="B24" s="34"/>
      <c r="C24" s="34" t="s">
        <v>104</v>
      </c>
      <c r="D24" s="34"/>
      <c r="E24" s="34" t="s">
        <v>167</v>
      </c>
      <c r="F24" s="17"/>
      <c r="G24" s="128"/>
      <c r="H24" s="48"/>
    </row>
    <row r="25" spans="1:8" x14ac:dyDescent="0.2">
      <c r="A25" s="16"/>
      <c r="B25" s="30"/>
      <c r="C25" s="30" t="s">
        <v>10</v>
      </c>
      <c r="D25" s="30"/>
      <c r="E25" s="30" t="s">
        <v>11</v>
      </c>
      <c r="F25" s="17"/>
      <c r="G25" s="128"/>
      <c r="H25" s="48"/>
    </row>
    <row r="26" spans="1:8" x14ac:dyDescent="0.2">
      <c r="A26" s="16" t="s">
        <v>12</v>
      </c>
      <c r="B26" s="30"/>
      <c r="C26" s="34" t="s">
        <v>168</v>
      </c>
      <c r="D26" s="30"/>
      <c r="E26" s="30"/>
      <c r="F26" s="17"/>
      <c r="G26" s="128"/>
      <c r="H26" s="48"/>
    </row>
    <row r="27" spans="1:8" x14ac:dyDescent="0.2">
      <c r="A27" s="16" t="s">
        <v>30</v>
      </c>
      <c r="B27" s="30"/>
      <c r="C27" s="34" t="s">
        <v>99</v>
      </c>
      <c r="D27" s="53"/>
      <c r="E27" s="34" t="s">
        <v>100</v>
      </c>
      <c r="F27" s="117" t="s">
        <v>29</v>
      </c>
      <c r="G27" s="128"/>
      <c r="H27" s="48"/>
    </row>
    <row r="28" spans="1:8" x14ac:dyDescent="0.2">
      <c r="A28" s="16" t="s">
        <v>27</v>
      </c>
      <c r="B28" s="30"/>
      <c r="C28" s="34" t="s">
        <v>170</v>
      </c>
      <c r="D28" s="30"/>
      <c r="E28" s="30"/>
      <c r="F28" s="17"/>
      <c r="G28" s="128"/>
      <c r="H28" s="48"/>
    </row>
    <row r="29" spans="1:8" x14ac:dyDescent="0.2">
      <c r="A29" s="54" t="s">
        <v>13</v>
      </c>
      <c r="B29" s="55"/>
      <c r="C29" s="55"/>
      <c r="D29" s="55"/>
      <c r="E29" s="55"/>
      <c r="F29" s="56"/>
      <c r="G29" s="164"/>
      <c r="H29" s="165"/>
    </row>
    <row r="30" spans="1:8" x14ac:dyDescent="0.2">
      <c r="A30" s="16" t="s">
        <v>14</v>
      </c>
      <c r="B30" s="30"/>
      <c r="C30" s="30"/>
      <c r="D30" s="34" t="s">
        <v>193</v>
      </c>
      <c r="E30" s="34"/>
      <c r="F30" s="117"/>
      <c r="G30" s="128"/>
      <c r="H30" s="48"/>
    </row>
    <row r="31" spans="1:8" x14ac:dyDescent="0.2">
      <c r="A31" s="16" t="s">
        <v>15</v>
      </c>
      <c r="B31" s="30"/>
      <c r="C31" s="30"/>
      <c r="D31" s="149" t="s">
        <v>192</v>
      </c>
      <c r="E31" s="34"/>
      <c r="F31" s="117"/>
      <c r="G31" s="168"/>
      <c r="H31" s="170"/>
    </row>
    <row r="32" spans="1:8" x14ac:dyDescent="0.2">
      <c r="A32" s="16"/>
      <c r="B32" s="30"/>
      <c r="C32" s="30"/>
      <c r="D32" s="41" t="s">
        <v>191</v>
      </c>
      <c r="E32" s="34"/>
      <c r="F32" s="117"/>
      <c r="G32" s="175"/>
      <c r="H32" s="176"/>
    </row>
    <row r="33" spans="1:8" x14ac:dyDescent="0.2">
      <c r="A33" s="16" t="s">
        <v>24</v>
      </c>
      <c r="B33" s="30"/>
      <c r="C33" s="30"/>
      <c r="D33" s="34" t="s">
        <v>44</v>
      </c>
      <c r="E33" s="30"/>
      <c r="F33" s="17"/>
      <c r="G33" s="129"/>
      <c r="H33" s="108"/>
    </row>
    <row r="34" spans="1:8" x14ac:dyDescent="0.2">
      <c r="A34" s="16" t="s">
        <v>16</v>
      </c>
      <c r="B34" s="30"/>
      <c r="C34" s="30"/>
      <c r="D34" s="34" t="s">
        <v>36</v>
      </c>
      <c r="E34" s="30"/>
      <c r="F34" s="17"/>
      <c r="G34" s="128"/>
      <c r="H34" s="48"/>
    </row>
    <row r="35" spans="1:8" x14ac:dyDescent="0.2">
      <c r="A35" s="16" t="s">
        <v>37</v>
      </c>
      <c r="B35" s="30"/>
      <c r="C35" s="30"/>
      <c r="D35" s="34" t="s">
        <v>166</v>
      </c>
      <c r="E35" s="30"/>
      <c r="F35" s="17"/>
      <c r="G35" s="128"/>
      <c r="H35" s="48"/>
    </row>
    <row r="36" spans="1:8" ht="13.5" thickBot="1" x14ac:dyDescent="0.25">
      <c r="A36" s="16" t="s">
        <v>19</v>
      </c>
      <c r="B36" s="30"/>
      <c r="C36" s="30"/>
      <c r="D36" s="119" t="s">
        <v>122</v>
      </c>
      <c r="E36" s="30"/>
      <c r="F36" s="17"/>
      <c r="G36" s="128"/>
      <c r="H36" s="48"/>
    </row>
    <row r="37" spans="1:8" s="15" customFormat="1" ht="15.75" x14ac:dyDescent="0.25">
      <c r="A37" s="21" t="s">
        <v>21</v>
      </c>
      <c r="B37" s="22"/>
      <c r="C37" s="22"/>
      <c r="D37" s="22"/>
      <c r="E37" s="22"/>
      <c r="F37" s="22"/>
      <c r="G37" s="22"/>
      <c r="H37" s="26"/>
    </row>
    <row r="38" spans="1:8" s="1" customFormat="1" ht="15" customHeight="1" x14ac:dyDescent="0.2">
      <c r="A38" s="7"/>
      <c r="B38" s="23"/>
      <c r="C38" s="23"/>
      <c r="D38" s="23"/>
      <c r="E38" s="25" t="s">
        <v>22</v>
      </c>
      <c r="F38" s="130"/>
      <c r="G38" s="23" t="s">
        <v>20</v>
      </c>
      <c r="H38" s="27"/>
    </row>
    <row r="39" spans="1:8" ht="10.5" customHeight="1" x14ac:dyDescent="0.2">
      <c r="A39" s="28"/>
      <c r="B39" s="20"/>
      <c r="C39" s="20"/>
      <c r="D39" s="20"/>
      <c r="E39" s="20"/>
      <c r="F39" s="20"/>
      <c r="G39" s="2"/>
      <c r="H39" s="3"/>
    </row>
    <row r="40" spans="1:8" x14ac:dyDescent="0.2">
      <c r="A40" s="7" t="s">
        <v>47</v>
      </c>
      <c r="B40" s="23"/>
      <c r="C40" s="2"/>
      <c r="D40" s="2"/>
      <c r="E40" s="25"/>
      <c r="F40" s="23"/>
      <c r="G40" s="131"/>
      <c r="H40" s="48"/>
    </row>
    <row r="41" spans="1:8" ht="15" customHeight="1" x14ac:dyDescent="0.2">
      <c r="A41" s="63"/>
      <c r="B41" s="23"/>
      <c r="C41" s="2"/>
      <c r="D41" s="2"/>
      <c r="E41" s="25" t="s">
        <v>31</v>
      </c>
      <c r="F41" s="132"/>
      <c r="G41" s="23" t="s">
        <v>20</v>
      </c>
      <c r="H41" s="27"/>
    </row>
    <row r="42" spans="1:8" ht="10.5" customHeight="1" thickBot="1" x14ac:dyDescent="0.25">
      <c r="A42" s="4"/>
      <c r="B42" s="5"/>
      <c r="C42" s="5"/>
      <c r="D42" s="5"/>
      <c r="E42" s="5"/>
      <c r="F42" s="5"/>
      <c r="G42" s="5"/>
      <c r="H42" s="6"/>
    </row>
    <row r="43" spans="1:8" x14ac:dyDescent="0.2">
      <c r="A43" s="29" t="s">
        <v>46</v>
      </c>
      <c r="B43" s="24"/>
      <c r="C43" s="24"/>
      <c r="D43" s="24"/>
      <c r="E43" s="24"/>
      <c r="F43" s="24"/>
      <c r="G43" s="24"/>
      <c r="H43" s="44"/>
    </row>
    <row r="44" spans="1:8" x14ac:dyDescent="0.2">
      <c r="A44" s="7"/>
      <c r="B44" s="2"/>
      <c r="C44" s="2"/>
      <c r="D44" s="31" t="s">
        <v>200</v>
      </c>
      <c r="E44" s="148"/>
      <c r="F44" s="23" t="s">
        <v>20</v>
      </c>
      <c r="G44" s="131"/>
      <c r="H44" s="48"/>
    </row>
    <row r="45" spans="1:8" ht="15" customHeight="1" x14ac:dyDescent="0.2">
      <c r="A45" s="7"/>
      <c r="C45" s="2"/>
      <c r="D45" s="31" t="s">
        <v>26</v>
      </c>
      <c r="E45" s="130"/>
      <c r="F45" s="23" t="s">
        <v>20</v>
      </c>
      <c r="G45" s="120"/>
      <c r="H45" s="49"/>
    </row>
    <row r="46" spans="1:8" ht="15" customHeight="1" x14ac:dyDescent="0.2">
      <c r="A46" s="7"/>
      <c r="C46" s="2"/>
      <c r="D46" s="31" t="s">
        <v>33</v>
      </c>
      <c r="E46" s="130"/>
      <c r="F46" s="23" t="s">
        <v>20</v>
      </c>
      <c r="G46" s="131"/>
      <c r="H46" s="49"/>
    </row>
    <row r="47" spans="1:8" ht="10.5" customHeight="1" thickBot="1" x14ac:dyDescent="0.25">
      <c r="A47" s="4"/>
      <c r="B47" s="5"/>
      <c r="C47" s="5"/>
      <c r="D47" s="5"/>
      <c r="E47" s="5"/>
      <c r="F47" s="5"/>
      <c r="G47" s="5"/>
      <c r="H47" s="6"/>
    </row>
    <row r="48" spans="1:8" ht="12.75" customHeight="1" x14ac:dyDescent="0.2">
      <c r="A48" s="2"/>
      <c r="B48" s="2"/>
      <c r="C48" s="2"/>
      <c r="D48" s="2"/>
      <c r="E48" s="2"/>
      <c r="F48" s="2"/>
      <c r="G48" s="2"/>
      <c r="H48" s="2"/>
    </row>
    <row r="49" spans="1:8" ht="25.5" customHeight="1" x14ac:dyDescent="0.2">
      <c r="A49" s="172"/>
      <c r="B49" s="172"/>
      <c r="C49" s="173"/>
      <c r="D49" s="173"/>
      <c r="E49" s="173"/>
      <c r="F49" s="174"/>
      <c r="G49" s="174"/>
      <c r="H49" s="174"/>
    </row>
    <row r="50" spans="1:8" x14ac:dyDescent="0.2">
      <c r="A50" s="78" t="s">
        <v>74</v>
      </c>
      <c r="B50" s="43"/>
      <c r="D50" s="79" t="s">
        <v>75</v>
      </c>
      <c r="E50" s="80"/>
      <c r="F50" s="43"/>
      <c r="G50" s="43"/>
      <c r="H50" s="80" t="s">
        <v>76</v>
      </c>
    </row>
    <row r="52" spans="1:8" x14ac:dyDescent="0.2">
      <c r="A52" s="77" t="s">
        <v>77</v>
      </c>
    </row>
    <row r="53" spans="1:8" x14ac:dyDescent="0.2">
      <c r="A53" s="77" t="s">
        <v>78</v>
      </c>
    </row>
    <row r="54" spans="1:8" x14ac:dyDescent="0.2">
      <c r="A54" s="77" t="s">
        <v>79</v>
      </c>
    </row>
    <row r="56" spans="1:8" x14ac:dyDescent="0.2">
      <c r="A56" s="39" t="s">
        <v>80</v>
      </c>
    </row>
    <row r="57" spans="1:8" x14ac:dyDescent="0.2">
      <c r="A57" s="39" t="s">
        <v>81</v>
      </c>
    </row>
  </sheetData>
  <mergeCells count="11">
    <mergeCell ref="A49:B49"/>
    <mergeCell ref="C49:E49"/>
    <mergeCell ref="F49:H49"/>
    <mergeCell ref="G31:G32"/>
    <mergeCell ref="H31:H32"/>
    <mergeCell ref="A1:H1"/>
    <mergeCell ref="G2:H7"/>
    <mergeCell ref="G29:H29"/>
    <mergeCell ref="D4:E4"/>
    <mergeCell ref="D5:E5"/>
    <mergeCell ref="D6:E6"/>
  </mergeCells>
  <phoneticPr fontId="0" type="noConversion"/>
  <pageMargins left="0.78740157480314965" right="0.59055118110236227" top="0.59055118110236227" bottom="0.39370078740157483" header="0.31496062992125984" footer="0.31496062992125984"/>
  <pageSetup paperSize="9" orientation="portrait" r:id="rId1"/>
  <headerFooter alignWithMargins="0">
    <oddHeader>&amp;LAnlage 2 der Leistungsbeschr.&amp;CLeistungsverzeichnis der Kopierertypen&amp;RBTU Cottbus - Senftenberg</oddHeader>
    <oddFooter>&amp;LJuli 2026&amp;CRV Kopiertechnik an der BTU (2027)&amp;R(&amp;A) Seite 3 von 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H59"/>
  <sheetViews>
    <sheetView zoomScaleNormal="100" workbookViewId="0">
      <selection activeCell="F43" sqref="F43"/>
    </sheetView>
  </sheetViews>
  <sheetFormatPr baseColWidth="10" defaultRowHeight="12.75" x14ac:dyDescent="0.2"/>
  <cols>
    <col min="3" max="3" width="6.7109375" customWidth="1"/>
    <col min="5" max="5" width="25.7109375" customWidth="1"/>
    <col min="6" max="6" width="10.7109375" customWidth="1"/>
    <col min="7" max="8" width="5.7109375" customWidth="1"/>
    <col min="9" max="9" width="11.5703125" customWidth="1"/>
  </cols>
  <sheetData>
    <row r="1" spans="1:8" ht="29.25" customHeight="1" thickBot="1" x14ac:dyDescent="0.25">
      <c r="A1" s="177" t="s">
        <v>202</v>
      </c>
      <c r="B1" s="178"/>
      <c r="C1" s="178"/>
      <c r="D1" s="178"/>
      <c r="E1" s="178"/>
      <c r="F1" s="178"/>
      <c r="G1" s="178"/>
      <c r="H1" s="179"/>
    </row>
    <row r="2" spans="1:8" s="11" customFormat="1" ht="15" customHeight="1" x14ac:dyDescent="0.25">
      <c r="A2" s="106" t="s">
        <v>61</v>
      </c>
      <c r="B2" s="91"/>
      <c r="C2" s="92"/>
      <c r="D2" s="93"/>
      <c r="E2" s="94" t="s">
        <v>34</v>
      </c>
      <c r="F2" s="95"/>
      <c r="G2" s="158" t="s">
        <v>23</v>
      </c>
      <c r="H2" s="159"/>
    </row>
    <row r="3" spans="1:8" ht="11.25" customHeight="1" x14ac:dyDescent="0.2">
      <c r="A3" s="122" t="s">
        <v>215</v>
      </c>
      <c r="B3" s="97"/>
      <c r="C3" s="97"/>
      <c r="D3" s="97"/>
      <c r="E3" s="97"/>
      <c r="F3" s="98"/>
      <c r="G3" s="160"/>
      <c r="H3" s="161"/>
    </row>
    <row r="4" spans="1:8" s="15" customFormat="1" ht="15" x14ac:dyDescent="0.2">
      <c r="A4" s="90" t="s">
        <v>0</v>
      </c>
      <c r="B4" s="97"/>
      <c r="C4" s="97"/>
      <c r="D4" s="182"/>
      <c r="E4" s="182"/>
      <c r="F4" s="98"/>
      <c r="G4" s="160"/>
      <c r="H4" s="161"/>
    </row>
    <row r="5" spans="1:8" s="15" customFormat="1" ht="15" x14ac:dyDescent="0.2">
      <c r="A5" s="90" t="s">
        <v>1</v>
      </c>
      <c r="B5" s="97"/>
      <c r="C5" s="97"/>
      <c r="D5" s="183"/>
      <c r="E5" s="183"/>
      <c r="F5" s="98"/>
      <c r="G5" s="160"/>
      <c r="H5" s="161"/>
    </row>
    <row r="6" spans="1:8" s="15" customFormat="1" ht="15" x14ac:dyDescent="0.2">
      <c r="A6" s="90" t="s">
        <v>2</v>
      </c>
      <c r="B6" s="97"/>
      <c r="C6" s="97"/>
      <c r="D6" s="183"/>
      <c r="E6" s="183"/>
      <c r="F6" s="98"/>
      <c r="G6" s="160"/>
      <c r="H6" s="161"/>
    </row>
    <row r="7" spans="1:8" ht="7.5" customHeight="1" thickBot="1" x14ac:dyDescent="0.25">
      <c r="A7" s="99"/>
      <c r="B7" s="100"/>
      <c r="C7" s="100"/>
      <c r="D7" s="100"/>
      <c r="E7" s="100"/>
      <c r="F7" s="101"/>
      <c r="G7" s="162"/>
      <c r="H7" s="163"/>
    </row>
    <row r="8" spans="1:8" ht="13.5" x14ac:dyDescent="0.2">
      <c r="A8" s="85" t="s">
        <v>83</v>
      </c>
      <c r="B8" s="58"/>
      <c r="C8" s="58"/>
      <c r="D8" s="58"/>
      <c r="E8" s="58"/>
      <c r="F8" s="59"/>
      <c r="G8" s="60" t="s">
        <v>17</v>
      </c>
      <c r="H8" s="61" t="s">
        <v>18</v>
      </c>
    </row>
    <row r="9" spans="1:8" x14ac:dyDescent="0.2">
      <c r="A9" s="40" t="s">
        <v>3</v>
      </c>
      <c r="B9" s="41"/>
      <c r="C9" s="41"/>
      <c r="D9" s="41"/>
      <c r="E9" s="41"/>
      <c r="F9" s="42"/>
      <c r="G9" s="133"/>
      <c r="H9" s="51"/>
    </row>
    <row r="10" spans="1:8" x14ac:dyDescent="0.2">
      <c r="A10" s="40" t="s">
        <v>50</v>
      </c>
      <c r="B10" s="41"/>
      <c r="C10" s="41"/>
      <c r="D10" s="41"/>
      <c r="E10" s="41"/>
      <c r="F10" s="42"/>
      <c r="G10" s="133"/>
      <c r="H10" s="51"/>
    </row>
    <row r="11" spans="1:8" x14ac:dyDescent="0.2">
      <c r="A11" s="40" t="s">
        <v>171</v>
      </c>
      <c r="B11" s="41"/>
      <c r="C11" s="41"/>
      <c r="D11" s="41"/>
      <c r="E11" s="41"/>
      <c r="F11" s="42"/>
      <c r="G11" s="133"/>
      <c r="H11" s="52"/>
    </row>
    <row r="12" spans="1:8" x14ac:dyDescent="0.2">
      <c r="A12" s="40" t="s">
        <v>55</v>
      </c>
      <c r="B12" s="41"/>
      <c r="C12" s="41"/>
      <c r="D12" s="41" t="s">
        <v>56</v>
      </c>
      <c r="E12" s="41"/>
      <c r="F12" s="42"/>
      <c r="G12" s="133"/>
      <c r="H12" s="52"/>
    </row>
    <row r="13" spans="1:8" x14ac:dyDescent="0.2">
      <c r="A13" s="40" t="s">
        <v>58</v>
      </c>
      <c r="B13" s="41"/>
      <c r="C13" s="41"/>
      <c r="D13" s="41" t="s">
        <v>57</v>
      </c>
      <c r="E13" s="41"/>
      <c r="F13" s="42"/>
      <c r="G13" s="133"/>
      <c r="H13" s="52"/>
    </row>
    <row r="14" spans="1:8" x14ac:dyDescent="0.2">
      <c r="A14" s="40" t="s">
        <v>4</v>
      </c>
      <c r="B14" s="41"/>
      <c r="C14" s="41" t="s">
        <v>172</v>
      </c>
      <c r="D14" s="41"/>
      <c r="E14" s="41"/>
      <c r="F14" s="42"/>
      <c r="G14" s="133"/>
      <c r="H14" s="52"/>
    </row>
    <row r="15" spans="1:8" ht="12.75" customHeight="1" x14ac:dyDescent="0.2">
      <c r="A15" s="40" t="s">
        <v>97</v>
      </c>
      <c r="B15" s="41"/>
      <c r="C15" s="41"/>
      <c r="D15" s="41"/>
      <c r="E15" s="41"/>
      <c r="F15" s="42"/>
      <c r="G15" s="133"/>
      <c r="H15" s="52"/>
    </row>
    <row r="16" spans="1:8" ht="12.75" customHeight="1" x14ac:dyDescent="0.2">
      <c r="A16" s="40" t="s">
        <v>189</v>
      </c>
      <c r="B16" s="41"/>
      <c r="C16" s="41"/>
      <c r="D16" s="41"/>
      <c r="E16" s="41"/>
      <c r="F16" s="42"/>
      <c r="G16" s="133"/>
      <c r="H16" s="52"/>
    </row>
    <row r="17" spans="1:8" ht="12.75" customHeight="1" x14ac:dyDescent="0.2">
      <c r="A17" s="40" t="s">
        <v>98</v>
      </c>
      <c r="B17" s="41"/>
      <c r="C17" s="41"/>
      <c r="D17" s="41"/>
      <c r="E17" s="41"/>
      <c r="F17" s="42"/>
      <c r="G17" s="133"/>
      <c r="H17" s="52"/>
    </row>
    <row r="18" spans="1:8" ht="12.75" customHeight="1" x14ac:dyDescent="0.2">
      <c r="A18" s="40" t="s">
        <v>60</v>
      </c>
      <c r="B18" s="41"/>
      <c r="C18" s="41" t="s">
        <v>138</v>
      </c>
      <c r="D18" s="41"/>
      <c r="E18" s="41"/>
      <c r="F18" s="42"/>
      <c r="G18" s="133"/>
      <c r="H18" s="52"/>
    </row>
    <row r="19" spans="1:8" x14ac:dyDescent="0.2">
      <c r="A19" s="40" t="s">
        <v>5</v>
      </c>
      <c r="B19" s="41"/>
      <c r="C19" s="41" t="s">
        <v>51</v>
      </c>
      <c r="D19" s="41"/>
      <c r="E19" s="41"/>
      <c r="F19" s="42"/>
      <c r="G19" s="133"/>
      <c r="H19" s="52"/>
    </row>
    <row r="20" spans="1:8" x14ac:dyDescent="0.2">
      <c r="A20" s="40" t="s">
        <v>103</v>
      </c>
      <c r="B20" s="41"/>
      <c r="C20" s="41" t="s">
        <v>43</v>
      </c>
      <c r="D20" s="41"/>
      <c r="E20" s="41" t="s">
        <v>102</v>
      </c>
      <c r="F20" s="42"/>
      <c r="G20" s="133"/>
      <c r="H20" s="52"/>
    </row>
    <row r="21" spans="1:8" x14ac:dyDescent="0.2">
      <c r="A21" s="40"/>
      <c r="B21" s="41"/>
      <c r="C21" s="41" t="s">
        <v>7</v>
      </c>
      <c r="D21" s="41"/>
      <c r="E21" s="41" t="s">
        <v>114</v>
      </c>
      <c r="F21" s="42"/>
      <c r="G21" s="133"/>
      <c r="H21" s="52"/>
    </row>
    <row r="22" spans="1:8" x14ac:dyDescent="0.2">
      <c r="A22" s="40"/>
      <c r="B22" s="41"/>
      <c r="C22" s="41" t="s">
        <v>8</v>
      </c>
      <c r="D22" s="41"/>
      <c r="E22" s="41" t="s">
        <v>142</v>
      </c>
      <c r="F22" s="42"/>
      <c r="G22" s="133"/>
      <c r="H22" s="52"/>
    </row>
    <row r="23" spans="1:8" x14ac:dyDescent="0.2">
      <c r="A23" s="40" t="s">
        <v>9</v>
      </c>
      <c r="B23" s="41"/>
      <c r="C23" s="41" t="s">
        <v>118</v>
      </c>
      <c r="D23" s="41"/>
      <c r="E23" s="41"/>
      <c r="F23" s="42"/>
      <c r="G23" s="133"/>
      <c r="H23" s="52"/>
    </row>
    <row r="24" spans="1:8" x14ac:dyDescent="0.2">
      <c r="A24" s="40"/>
      <c r="B24" s="41"/>
      <c r="C24" s="41" t="s">
        <v>180</v>
      </c>
      <c r="D24" s="41"/>
      <c r="E24" s="41"/>
      <c r="F24" s="42"/>
      <c r="G24" s="133"/>
      <c r="H24" s="52"/>
    </row>
    <row r="25" spans="1:8" x14ac:dyDescent="0.2">
      <c r="A25" s="40" t="s">
        <v>105</v>
      </c>
      <c r="B25" s="41"/>
      <c r="C25" s="41" t="s">
        <v>104</v>
      </c>
      <c r="D25" s="41"/>
      <c r="E25" s="41" t="s">
        <v>106</v>
      </c>
      <c r="F25" s="42"/>
      <c r="G25" s="133"/>
      <c r="H25" s="52"/>
    </row>
    <row r="26" spans="1:8" x14ac:dyDescent="0.2">
      <c r="A26" s="40"/>
      <c r="B26" s="41"/>
      <c r="C26" s="41" t="s">
        <v>10</v>
      </c>
      <c r="D26" s="41"/>
      <c r="E26" s="41" t="s">
        <v>107</v>
      </c>
      <c r="F26" s="42"/>
      <c r="G26" s="133"/>
      <c r="H26" s="52"/>
    </row>
    <row r="27" spans="1:8" x14ac:dyDescent="0.2">
      <c r="A27" s="40" t="s">
        <v>12</v>
      </c>
      <c r="B27" s="41"/>
      <c r="C27" s="41" t="s">
        <v>40</v>
      </c>
      <c r="D27" s="41"/>
      <c r="E27" s="41"/>
      <c r="F27" s="42"/>
      <c r="G27" s="133"/>
      <c r="H27" s="52"/>
    </row>
    <row r="28" spans="1:8" x14ac:dyDescent="0.2">
      <c r="A28" s="40" t="s">
        <v>30</v>
      </c>
      <c r="B28" s="41"/>
      <c r="C28" s="41" t="s">
        <v>99</v>
      </c>
      <c r="D28" s="41"/>
      <c r="E28" s="41" t="s">
        <v>100</v>
      </c>
      <c r="F28" s="42" t="s">
        <v>29</v>
      </c>
      <c r="G28" s="133"/>
      <c r="H28" s="52"/>
    </row>
    <row r="29" spans="1:8" x14ac:dyDescent="0.2">
      <c r="A29" s="40" t="s">
        <v>27</v>
      </c>
      <c r="B29" s="41"/>
      <c r="C29" s="41" t="s">
        <v>41</v>
      </c>
      <c r="D29" s="41"/>
      <c r="E29" s="41" t="s">
        <v>28</v>
      </c>
      <c r="F29" s="121" t="s">
        <v>188</v>
      </c>
      <c r="G29" s="133"/>
      <c r="H29" s="52"/>
    </row>
    <row r="30" spans="1:8" x14ac:dyDescent="0.2">
      <c r="A30" s="87" t="s">
        <v>13</v>
      </c>
      <c r="B30" s="88"/>
      <c r="C30" s="88"/>
      <c r="D30" s="88"/>
      <c r="E30" s="88"/>
      <c r="F30" s="89"/>
      <c r="G30" s="180"/>
      <c r="H30" s="181"/>
    </row>
    <row r="31" spans="1:8" x14ac:dyDescent="0.2">
      <c r="A31" s="40" t="s">
        <v>14</v>
      </c>
      <c r="B31" s="41"/>
      <c r="C31" s="41"/>
      <c r="D31" s="34" t="s">
        <v>193</v>
      </c>
      <c r="E31" s="41"/>
      <c r="F31" s="42"/>
      <c r="G31" s="134"/>
      <c r="H31" s="52"/>
    </row>
    <row r="32" spans="1:8" x14ac:dyDescent="0.2">
      <c r="A32" s="40" t="s">
        <v>15</v>
      </c>
      <c r="B32" s="41"/>
      <c r="C32" s="41"/>
      <c r="D32" s="149" t="s">
        <v>192</v>
      </c>
      <c r="E32" s="41"/>
      <c r="F32" s="42"/>
      <c r="G32" s="184"/>
      <c r="H32" s="186"/>
    </row>
    <row r="33" spans="1:8" x14ac:dyDescent="0.2">
      <c r="A33" s="40"/>
      <c r="B33" s="41"/>
      <c r="C33" s="41"/>
      <c r="D33" s="41" t="s">
        <v>191</v>
      </c>
      <c r="E33" s="41"/>
      <c r="F33" s="42"/>
      <c r="G33" s="185"/>
      <c r="H33" s="187"/>
    </row>
    <row r="34" spans="1:8" x14ac:dyDescent="0.2">
      <c r="A34" s="40" t="s">
        <v>24</v>
      </c>
      <c r="B34" s="41"/>
      <c r="C34" s="41"/>
      <c r="D34" s="41" t="s">
        <v>44</v>
      </c>
      <c r="E34" s="41"/>
      <c r="F34" s="42"/>
      <c r="G34" s="134"/>
      <c r="H34" s="52"/>
    </row>
    <row r="35" spans="1:8" x14ac:dyDescent="0.2">
      <c r="A35" s="40" t="s">
        <v>16</v>
      </c>
      <c r="B35" s="41"/>
      <c r="C35" s="41"/>
      <c r="D35" s="41" t="s">
        <v>36</v>
      </c>
      <c r="E35" s="41"/>
      <c r="F35" s="42"/>
      <c r="G35" s="134"/>
      <c r="H35" s="52"/>
    </row>
    <row r="36" spans="1:8" x14ac:dyDescent="0.2">
      <c r="A36" s="40" t="s">
        <v>37</v>
      </c>
      <c r="B36" s="41"/>
      <c r="C36" s="41"/>
      <c r="D36" s="41" t="s">
        <v>49</v>
      </c>
      <c r="E36" s="41"/>
      <c r="F36" s="42"/>
      <c r="G36" s="134"/>
      <c r="H36" s="52"/>
    </row>
    <row r="37" spans="1:8" ht="13.5" thickBot="1" x14ac:dyDescent="0.25">
      <c r="A37" s="40" t="s">
        <v>19</v>
      </c>
      <c r="B37" s="41"/>
      <c r="C37" s="41"/>
      <c r="D37" s="121" t="s">
        <v>122</v>
      </c>
      <c r="E37" s="41"/>
      <c r="F37" s="42"/>
      <c r="G37" s="134"/>
      <c r="H37" s="52"/>
    </row>
    <row r="38" spans="1:8" s="15" customFormat="1" ht="12.75" customHeight="1" x14ac:dyDescent="0.2">
      <c r="A38" s="86" t="s">
        <v>110</v>
      </c>
      <c r="B38" s="22"/>
      <c r="C38" s="22"/>
      <c r="D38" s="22"/>
      <c r="E38" s="22"/>
      <c r="F38" s="22"/>
      <c r="G38" s="22"/>
      <c r="H38" s="26"/>
    </row>
    <row r="39" spans="1:8" s="1" customFormat="1" ht="15" customHeight="1" x14ac:dyDescent="0.2">
      <c r="A39" s="7"/>
      <c r="B39" s="23"/>
      <c r="C39" s="23"/>
      <c r="D39" s="23"/>
      <c r="E39" s="25" t="s">
        <v>22</v>
      </c>
      <c r="F39" s="135"/>
      <c r="G39" s="23" t="s">
        <v>20</v>
      </c>
      <c r="H39" s="27"/>
    </row>
    <row r="40" spans="1:8" ht="10.5" customHeight="1" x14ac:dyDescent="0.2">
      <c r="A40" s="28"/>
      <c r="B40" s="20"/>
      <c r="C40" s="20"/>
      <c r="D40" s="20"/>
      <c r="E40" s="20"/>
      <c r="F40" s="20"/>
      <c r="G40" s="2"/>
      <c r="H40" s="3"/>
    </row>
    <row r="41" spans="1:8" x14ac:dyDescent="0.2">
      <c r="A41" s="7" t="s">
        <v>47</v>
      </c>
      <c r="B41" s="23"/>
      <c r="C41" s="2"/>
      <c r="D41" s="2"/>
      <c r="E41" s="25"/>
      <c r="F41" s="23"/>
      <c r="G41" s="131"/>
      <c r="H41" s="48"/>
    </row>
    <row r="42" spans="1:8" ht="15" customHeight="1" x14ac:dyDescent="0.2">
      <c r="A42" s="63"/>
      <c r="B42" s="64"/>
      <c r="C42" s="2"/>
      <c r="D42" s="2"/>
      <c r="E42" s="25" t="s">
        <v>31</v>
      </c>
      <c r="F42" s="136"/>
      <c r="G42" s="23" t="s">
        <v>20</v>
      </c>
      <c r="H42" s="3"/>
    </row>
    <row r="43" spans="1:8" ht="15" customHeight="1" x14ac:dyDescent="0.2">
      <c r="A43" s="63"/>
      <c r="B43" s="65"/>
      <c r="C43" s="2"/>
      <c r="D43" s="2"/>
      <c r="E43" s="25" t="s">
        <v>32</v>
      </c>
      <c r="F43" s="136"/>
      <c r="G43" s="23" t="s">
        <v>20</v>
      </c>
      <c r="H43" s="27"/>
    </row>
    <row r="44" spans="1:8" ht="10.5" customHeight="1" thickBot="1" x14ac:dyDescent="0.25">
      <c r="A44" s="4"/>
      <c r="B44" s="5"/>
      <c r="C44" s="5"/>
      <c r="D44" s="5"/>
      <c r="E44" s="5"/>
      <c r="F44" s="5"/>
      <c r="G44" s="5"/>
      <c r="H44" s="6"/>
    </row>
    <row r="45" spans="1:8" x14ac:dyDescent="0.2">
      <c r="A45" s="29" t="s">
        <v>46</v>
      </c>
      <c r="B45" s="24"/>
      <c r="C45" s="24"/>
      <c r="D45" s="24"/>
      <c r="E45" s="24"/>
      <c r="F45" s="24"/>
      <c r="G45" s="24"/>
      <c r="H45" s="44"/>
    </row>
    <row r="46" spans="1:8" x14ac:dyDescent="0.2">
      <c r="A46" s="7"/>
      <c r="B46" s="2"/>
      <c r="C46" s="2"/>
      <c r="D46" s="31" t="s">
        <v>200</v>
      </c>
      <c r="E46" s="148"/>
      <c r="F46" s="23" t="s">
        <v>20</v>
      </c>
      <c r="G46" s="131"/>
      <c r="H46" s="48"/>
    </row>
    <row r="47" spans="1:8" ht="15" customHeight="1" x14ac:dyDescent="0.2">
      <c r="A47" s="7"/>
      <c r="C47" s="2"/>
      <c r="D47" s="31" t="s">
        <v>113</v>
      </c>
      <c r="E47" s="135"/>
      <c r="F47" s="23" t="s">
        <v>20</v>
      </c>
      <c r="G47" s="131"/>
      <c r="H47" s="49"/>
    </row>
    <row r="48" spans="1:8" ht="15" customHeight="1" x14ac:dyDescent="0.2">
      <c r="A48" s="7"/>
      <c r="C48" s="2"/>
      <c r="D48" s="31" t="s">
        <v>33</v>
      </c>
      <c r="E48" s="135"/>
      <c r="F48" s="23" t="s">
        <v>20</v>
      </c>
      <c r="G48" s="131"/>
      <c r="H48" s="49"/>
    </row>
    <row r="49" spans="1:8" ht="10.5" customHeight="1" thickBot="1" x14ac:dyDescent="0.25">
      <c r="A49" s="4"/>
      <c r="B49" s="5"/>
      <c r="C49" s="5"/>
      <c r="D49" s="5"/>
      <c r="E49" s="5"/>
      <c r="F49" s="5"/>
      <c r="G49" s="5"/>
      <c r="H49" s="6"/>
    </row>
    <row r="50" spans="1:8" ht="12.75" customHeight="1" x14ac:dyDescent="0.2">
      <c r="A50" s="2"/>
      <c r="B50" s="2"/>
      <c r="C50" s="2"/>
      <c r="D50" s="2"/>
      <c r="E50" s="2"/>
      <c r="F50" s="2"/>
      <c r="G50" s="2"/>
      <c r="H50" s="2"/>
    </row>
    <row r="51" spans="1:8" ht="25.5" customHeight="1" x14ac:dyDescent="0.2">
      <c r="A51" s="172"/>
      <c r="B51" s="172"/>
      <c r="C51" s="173"/>
      <c r="D51" s="173"/>
      <c r="E51" s="173"/>
      <c r="F51" s="174"/>
      <c r="G51" s="174"/>
      <c r="H51" s="174"/>
    </row>
    <row r="52" spans="1:8" x14ac:dyDescent="0.2">
      <c r="A52" s="78" t="s">
        <v>74</v>
      </c>
      <c r="B52" s="43"/>
      <c r="D52" s="79" t="s">
        <v>75</v>
      </c>
      <c r="E52" s="80"/>
      <c r="F52" s="43"/>
      <c r="G52" s="43"/>
      <c r="H52" s="80" t="s">
        <v>76</v>
      </c>
    </row>
    <row r="54" spans="1:8" ht="9.75" customHeight="1" x14ac:dyDescent="0.2">
      <c r="A54" s="77" t="s">
        <v>77</v>
      </c>
    </row>
    <row r="55" spans="1:8" ht="9" customHeight="1" x14ac:dyDescent="0.2">
      <c r="A55" s="77" t="s">
        <v>78</v>
      </c>
    </row>
    <row r="56" spans="1:8" ht="9.75" customHeight="1" x14ac:dyDescent="0.2">
      <c r="A56" s="77" t="s">
        <v>79</v>
      </c>
    </row>
    <row r="57" spans="1:8" ht="6.75" customHeight="1" x14ac:dyDescent="0.2"/>
    <row r="58" spans="1:8" ht="10.5" customHeight="1" x14ac:dyDescent="0.2">
      <c r="A58" s="39" t="s">
        <v>80</v>
      </c>
    </row>
    <row r="59" spans="1:8" ht="9.75" customHeight="1" x14ac:dyDescent="0.2">
      <c r="A59" s="39" t="s">
        <v>81</v>
      </c>
    </row>
  </sheetData>
  <mergeCells count="11">
    <mergeCell ref="G32:G33"/>
    <mergeCell ref="A51:B51"/>
    <mergeCell ref="C51:E51"/>
    <mergeCell ref="F51:H51"/>
    <mergeCell ref="H32:H33"/>
    <mergeCell ref="A1:H1"/>
    <mergeCell ref="G2:H7"/>
    <mergeCell ref="G30:H30"/>
    <mergeCell ref="D4:E4"/>
    <mergeCell ref="D5:E5"/>
    <mergeCell ref="D6:E6"/>
  </mergeCells>
  <pageMargins left="0.78740157480314965" right="0.59055118110236227" top="0.59055118110236227" bottom="0.39370078740157483" header="0.31496062992125984" footer="0.31496062992125984"/>
  <pageSetup paperSize="9" orientation="portrait" r:id="rId1"/>
  <headerFooter alignWithMargins="0">
    <oddHeader>&amp;LAnlage 2 der Leistungsbeschr.&amp;CLeistungsverzeichnis der Kopierertypen&amp;RBTU Cottbus - Senftenberg</oddHeader>
    <oddFooter>&amp;LJuli 2026&amp;CRV Kopiertechnik an der BTU (2027)&amp;R(&amp;A) Seite 4 von 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34998626667073579"/>
  </sheetPr>
  <dimension ref="A1:H60"/>
  <sheetViews>
    <sheetView zoomScaleNormal="100" workbookViewId="0">
      <selection activeCell="F43" sqref="F43"/>
    </sheetView>
  </sheetViews>
  <sheetFormatPr baseColWidth="10" defaultRowHeight="12.75" x14ac:dyDescent="0.2"/>
  <cols>
    <col min="3" max="3" width="6.7109375" customWidth="1"/>
    <col min="5" max="5" width="25.7109375" customWidth="1"/>
    <col min="6" max="6" width="10.7109375" customWidth="1"/>
    <col min="7" max="8" width="5.7109375" customWidth="1"/>
    <col min="9" max="9" width="11.5703125" customWidth="1"/>
  </cols>
  <sheetData>
    <row r="1" spans="1:8" ht="29.25" customHeight="1" thickBot="1" x14ac:dyDescent="0.25">
      <c r="A1" s="155" t="s">
        <v>203</v>
      </c>
      <c r="B1" s="156"/>
      <c r="C1" s="156"/>
      <c r="D1" s="156"/>
      <c r="E1" s="156"/>
      <c r="F1" s="156"/>
      <c r="G1" s="156"/>
      <c r="H1" s="157"/>
    </row>
    <row r="2" spans="1:8" s="11" customFormat="1" ht="15" customHeight="1" x14ac:dyDescent="0.25">
      <c r="A2" s="106" t="s">
        <v>173</v>
      </c>
      <c r="B2" s="91"/>
      <c r="C2" s="92"/>
      <c r="D2" s="93"/>
      <c r="E2" s="94" t="s">
        <v>34</v>
      </c>
      <c r="F2" s="95"/>
      <c r="G2" s="158" t="s">
        <v>23</v>
      </c>
      <c r="H2" s="159"/>
    </row>
    <row r="3" spans="1:8" ht="11.25" customHeight="1" x14ac:dyDescent="0.2">
      <c r="A3" s="96"/>
      <c r="B3" s="97"/>
      <c r="C3" s="97"/>
      <c r="D3" s="97"/>
      <c r="E3" s="97"/>
      <c r="F3" s="98"/>
      <c r="G3" s="160"/>
      <c r="H3" s="161"/>
    </row>
    <row r="4" spans="1:8" s="15" customFormat="1" ht="15" x14ac:dyDescent="0.2">
      <c r="A4" s="90" t="s">
        <v>0</v>
      </c>
      <c r="B4" s="97"/>
      <c r="C4" s="97"/>
      <c r="D4" s="182"/>
      <c r="E4" s="182"/>
      <c r="F4" s="98"/>
      <c r="G4" s="160"/>
      <c r="H4" s="161"/>
    </row>
    <row r="5" spans="1:8" s="15" customFormat="1" ht="15" x14ac:dyDescent="0.2">
      <c r="A5" s="90" t="s">
        <v>1</v>
      </c>
      <c r="B5" s="97"/>
      <c r="C5" s="97"/>
      <c r="D5" s="183"/>
      <c r="E5" s="183"/>
      <c r="F5" s="98"/>
      <c r="G5" s="160"/>
      <c r="H5" s="161"/>
    </row>
    <row r="6" spans="1:8" s="15" customFormat="1" ht="15" x14ac:dyDescent="0.2">
      <c r="A6" s="90" t="s">
        <v>2</v>
      </c>
      <c r="B6" s="97"/>
      <c r="C6" s="97"/>
      <c r="D6" s="183"/>
      <c r="E6" s="183"/>
      <c r="F6" s="98"/>
      <c r="G6" s="160"/>
      <c r="H6" s="161"/>
    </row>
    <row r="7" spans="1:8" ht="7.5" customHeight="1" thickBot="1" x14ac:dyDescent="0.25">
      <c r="A7" s="99"/>
      <c r="B7" s="100"/>
      <c r="C7" s="100"/>
      <c r="D7" s="100"/>
      <c r="E7" s="100"/>
      <c r="F7" s="101"/>
      <c r="G7" s="162"/>
      <c r="H7" s="163"/>
    </row>
    <row r="8" spans="1:8" ht="13.5" x14ac:dyDescent="0.2">
      <c r="A8" s="85" t="s">
        <v>83</v>
      </c>
      <c r="B8" s="102"/>
      <c r="C8" s="102"/>
      <c r="D8" s="102"/>
      <c r="E8" s="102"/>
      <c r="F8" s="103"/>
      <c r="G8" s="104" t="s">
        <v>17</v>
      </c>
      <c r="H8" s="105" t="s">
        <v>18</v>
      </c>
    </row>
    <row r="9" spans="1:8" x14ac:dyDescent="0.2">
      <c r="A9" s="40" t="s">
        <v>3</v>
      </c>
      <c r="B9" s="41"/>
      <c r="C9" s="41"/>
      <c r="D9" s="41"/>
      <c r="E9" s="41"/>
      <c r="F9" s="42"/>
      <c r="G9" s="129"/>
      <c r="H9" s="47"/>
    </row>
    <row r="10" spans="1:8" x14ac:dyDescent="0.2">
      <c r="A10" s="40" t="s">
        <v>50</v>
      </c>
      <c r="B10" s="41"/>
      <c r="C10" s="41"/>
      <c r="D10" s="41"/>
      <c r="E10" s="41"/>
      <c r="F10" s="42"/>
      <c r="G10" s="128"/>
      <c r="H10" s="48"/>
    </row>
    <row r="11" spans="1:8" x14ac:dyDescent="0.2">
      <c r="A11" s="40" t="s">
        <v>112</v>
      </c>
      <c r="B11" s="41"/>
      <c r="C11" s="41"/>
      <c r="D11" s="41"/>
      <c r="E11" s="41"/>
      <c r="F11" s="42"/>
      <c r="G11" s="128"/>
      <c r="H11" s="48"/>
    </row>
    <row r="12" spans="1:8" x14ac:dyDescent="0.2">
      <c r="A12" s="40" t="s">
        <v>55</v>
      </c>
      <c r="B12" s="41"/>
      <c r="C12" s="41"/>
      <c r="D12" s="41" t="s">
        <v>56</v>
      </c>
      <c r="E12" s="41"/>
      <c r="F12" s="42"/>
      <c r="G12" s="128"/>
      <c r="H12" s="48"/>
    </row>
    <row r="13" spans="1:8" x14ac:dyDescent="0.2">
      <c r="A13" s="40" t="s">
        <v>58</v>
      </c>
      <c r="B13" s="41"/>
      <c r="C13" s="41"/>
      <c r="D13" s="41" t="s">
        <v>57</v>
      </c>
      <c r="E13" s="41"/>
      <c r="F13" s="42"/>
      <c r="G13" s="128"/>
      <c r="H13" s="48"/>
    </row>
    <row r="14" spans="1:8" x14ac:dyDescent="0.2">
      <c r="A14" s="40" t="s">
        <v>4</v>
      </c>
      <c r="B14" s="41"/>
      <c r="C14" s="41" t="s">
        <v>174</v>
      </c>
      <c r="D14" s="41"/>
      <c r="E14" s="41"/>
      <c r="F14" s="42"/>
      <c r="G14" s="128"/>
      <c r="H14" s="48"/>
    </row>
    <row r="15" spans="1:8" ht="12.75" customHeight="1" x14ac:dyDescent="0.2">
      <c r="A15" s="40" t="s">
        <v>97</v>
      </c>
      <c r="B15" s="41"/>
      <c r="C15" s="41"/>
      <c r="D15" s="41"/>
      <c r="E15" s="41"/>
      <c r="F15" s="42"/>
      <c r="G15" s="128"/>
      <c r="H15" s="48"/>
    </row>
    <row r="16" spans="1:8" ht="12.75" customHeight="1" x14ac:dyDescent="0.2">
      <c r="A16" s="40" t="s">
        <v>189</v>
      </c>
      <c r="B16" s="41"/>
      <c r="C16" s="41"/>
      <c r="D16" s="41"/>
      <c r="E16" s="41"/>
      <c r="F16" s="42"/>
      <c r="G16" s="128"/>
      <c r="H16" s="48"/>
    </row>
    <row r="17" spans="1:8" ht="12.75" customHeight="1" x14ac:dyDescent="0.2">
      <c r="A17" s="40" t="s">
        <v>98</v>
      </c>
      <c r="B17" s="41"/>
      <c r="C17" s="41"/>
      <c r="D17" s="41"/>
      <c r="E17" s="41"/>
      <c r="F17" s="42"/>
      <c r="G17" s="128"/>
      <c r="H17" s="48"/>
    </row>
    <row r="18" spans="1:8" ht="12.75" customHeight="1" x14ac:dyDescent="0.2">
      <c r="A18" s="40" t="s">
        <v>60</v>
      </c>
      <c r="B18" s="41"/>
      <c r="C18" s="41" t="s">
        <v>138</v>
      </c>
      <c r="D18" s="41"/>
      <c r="E18" s="41"/>
      <c r="F18" s="42"/>
      <c r="G18" s="128"/>
      <c r="H18" s="48"/>
    </row>
    <row r="19" spans="1:8" x14ac:dyDescent="0.2">
      <c r="A19" s="40" t="s">
        <v>5</v>
      </c>
      <c r="B19" s="41"/>
      <c r="C19" s="41" t="s">
        <v>111</v>
      </c>
      <c r="D19" s="41"/>
      <c r="E19" s="41"/>
      <c r="F19" s="42"/>
      <c r="G19" s="128"/>
      <c r="H19" s="48"/>
    </row>
    <row r="20" spans="1:8" x14ac:dyDescent="0.2">
      <c r="A20" s="40" t="s">
        <v>6</v>
      </c>
      <c r="B20" s="41"/>
      <c r="C20" s="41" t="s">
        <v>43</v>
      </c>
      <c r="D20" s="41"/>
      <c r="E20" s="41" t="s">
        <v>116</v>
      </c>
      <c r="F20" s="42"/>
      <c r="G20" s="128"/>
      <c r="H20" s="48"/>
    </row>
    <row r="21" spans="1:8" x14ac:dyDescent="0.2">
      <c r="A21" s="40"/>
      <c r="B21" s="41"/>
      <c r="C21" s="41" t="s">
        <v>7</v>
      </c>
      <c r="D21" s="41"/>
      <c r="E21" s="41" t="s">
        <v>115</v>
      </c>
      <c r="F21" s="42"/>
      <c r="G21" s="128"/>
      <c r="H21" s="48"/>
    </row>
    <row r="22" spans="1:8" x14ac:dyDescent="0.2">
      <c r="A22" s="40"/>
      <c r="B22" s="41"/>
      <c r="C22" s="41" t="s">
        <v>8</v>
      </c>
      <c r="D22" s="41"/>
      <c r="E22" s="41" t="s">
        <v>115</v>
      </c>
      <c r="F22" s="42"/>
      <c r="G22" s="128"/>
      <c r="H22" s="48"/>
    </row>
    <row r="23" spans="1:8" x14ac:dyDescent="0.2">
      <c r="A23" s="40" t="s">
        <v>9</v>
      </c>
      <c r="B23" s="41"/>
      <c r="C23" s="41" t="s">
        <v>179</v>
      </c>
      <c r="D23" s="41"/>
      <c r="E23" s="41"/>
      <c r="F23" s="42"/>
      <c r="G23" s="128"/>
      <c r="H23" s="48"/>
    </row>
    <row r="24" spans="1:8" x14ac:dyDescent="0.2">
      <c r="A24" s="40"/>
      <c r="B24" s="41"/>
      <c r="C24" s="41" t="s">
        <v>180</v>
      </c>
      <c r="D24" s="41"/>
      <c r="E24" s="41"/>
      <c r="F24" s="42"/>
      <c r="G24" s="128"/>
      <c r="H24" s="48"/>
    </row>
    <row r="25" spans="1:8" x14ac:dyDescent="0.2">
      <c r="A25" s="40" t="s">
        <v>105</v>
      </c>
      <c r="B25" s="84"/>
      <c r="C25" s="41" t="s">
        <v>104</v>
      </c>
      <c r="D25" s="84"/>
      <c r="E25" s="41" t="s">
        <v>176</v>
      </c>
      <c r="F25" s="42"/>
      <c r="G25" s="128"/>
      <c r="H25" s="48"/>
    </row>
    <row r="26" spans="1:8" x14ac:dyDescent="0.2">
      <c r="A26" s="40"/>
      <c r="B26" s="41"/>
      <c r="C26" s="41" t="s">
        <v>10</v>
      </c>
      <c r="D26" s="41"/>
      <c r="E26" s="41" t="s">
        <v>117</v>
      </c>
      <c r="F26" s="42"/>
      <c r="G26" s="128"/>
      <c r="H26" s="48"/>
    </row>
    <row r="27" spans="1:8" x14ac:dyDescent="0.2">
      <c r="A27" s="40" t="s">
        <v>12</v>
      </c>
      <c r="B27" s="41"/>
      <c r="C27" s="41" t="s">
        <v>40</v>
      </c>
      <c r="D27" s="84"/>
      <c r="E27" s="84"/>
      <c r="F27" s="42"/>
      <c r="G27" s="128"/>
      <c r="H27" s="48"/>
    </row>
    <row r="28" spans="1:8" x14ac:dyDescent="0.2">
      <c r="A28" s="40" t="s">
        <v>119</v>
      </c>
      <c r="B28" s="84"/>
      <c r="C28" s="41" t="s">
        <v>120</v>
      </c>
      <c r="D28" s="41"/>
      <c r="E28" s="41"/>
      <c r="F28" s="42"/>
      <c r="G28" s="128"/>
      <c r="H28" s="48"/>
    </row>
    <row r="29" spans="1:8" x14ac:dyDescent="0.2">
      <c r="A29" s="40" t="s">
        <v>30</v>
      </c>
      <c r="B29" s="41"/>
      <c r="C29" s="41" t="s">
        <v>99</v>
      </c>
      <c r="D29" s="41"/>
      <c r="E29" s="41" t="s">
        <v>100</v>
      </c>
      <c r="F29" s="42" t="s">
        <v>29</v>
      </c>
      <c r="G29" s="128"/>
      <c r="H29" s="48"/>
    </row>
    <row r="30" spans="1:8" x14ac:dyDescent="0.2">
      <c r="A30" s="40" t="s">
        <v>27</v>
      </c>
      <c r="B30" s="41"/>
      <c r="C30" s="41" t="s">
        <v>41</v>
      </c>
      <c r="D30" s="41"/>
      <c r="E30" s="41" t="s">
        <v>28</v>
      </c>
      <c r="F30" s="42" t="s">
        <v>121</v>
      </c>
      <c r="G30" s="128"/>
      <c r="H30" s="48"/>
    </row>
    <row r="31" spans="1:8" s="43" customFormat="1" x14ac:dyDescent="0.2">
      <c r="A31" s="87" t="s">
        <v>13</v>
      </c>
      <c r="B31" s="88"/>
      <c r="C31" s="88"/>
      <c r="D31" s="88"/>
      <c r="E31" s="88"/>
      <c r="F31" s="89"/>
      <c r="G31" s="188"/>
      <c r="H31" s="189"/>
    </row>
    <row r="32" spans="1:8" s="43" customFormat="1" x14ac:dyDescent="0.2">
      <c r="A32" s="40" t="s">
        <v>14</v>
      </c>
      <c r="B32" s="41"/>
      <c r="C32" s="41"/>
      <c r="D32" s="34" t="s">
        <v>193</v>
      </c>
      <c r="E32" s="41"/>
      <c r="F32" s="42"/>
      <c r="G32" s="129"/>
      <c r="H32" s="50"/>
    </row>
    <row r="33" spans="1:8" s="43" customFormat="1" x14ac:dyDescent="0.2">
      <c r="A33" s="40" t="s">
        <v>15</v>
      </c>
      <c r="B33" s="41"/>
      <c r="C33" s="41"/>
      <c r="D33" s="149" t="s">
        <v>192</v>
      </c>
      <c r="E33" s="41"/>
      <c r="F33" s="42"/>
      <c r="G33" s="190"/>
      <c r="H33" s="192"/>
    </row>
    <row r="34" spans="1:8" s="43" customFormat="1" x14ac:dyDescent="0.2">
      <c r="A34" s="40"/>
      <c r="B34" s="41"/>
      <c r="C34" s="41"/>
      <c r="D34" s="41" t="s">
        <v>191</v>
      </c>
      <c r="E34" s="41"/>
      <c r="F34" s="42"/>
      <c r="G34" s="191"/>
      <c r="H34" s="193"/>
    </row>
    <row r="35" spans="1:8" s="43" customFormat="1" x14ac:dyDescent="0.2">
      <c r="A35" s="40" t="s">
        <v>24</v>
      </c>
      <c r="B35" s="41"/>
      <c r="C35" s="41"/>
      <c r="D35" s="41" t="s">
        <v>44</v>
      </c>
      <c r="E35" s="41"/>
      <c r="F35" s="42"/>
      <c r="G35" s="129"/>
      <c r="H35" s="50"/>
    </row>
    <row r="36" spans="1:8" s="43" customFormat="1" x14ac:dyDescent="0.2">
      <c r="A36" s="40" t="s">
        <v>16</v>
      </c>
      <c r="B36" s="41"/>
      <c r="C36" s="41"/>
      <c r="D36" s="41" t="s">
        <v>36</v>
      </c>
      <c r="E36" s="41"/>
      <c r="F36" s="42"/>
      <c r="G36" s="129"/>
      <c r="H36" s="50"/>
    </row>
    <row r="37" spans="1:8" s="43" customFormat="1" x14ac:dyDescent="0.2">
      <c r="A37" s="40" t="s">
        <v>37</v>
      </c>
      <c r="B37" s="41"/>
      <c r="C37" s="41"/>
      <c r="D37" s="41" t="s">
        <v>49</v>
      </c>
      <c r="E37" s="41"/>
      <c r="F37" s="42"/>
      <c r="G37" s="129"/>
      <c r="H37" s="50"/>
    </row>
    <row r="38" spans="1:8" s="43" customFormat="1" ht="13.5" thickBot="1" x14ac:dyDescent="0.25">
      <c r="A38" s="40" t="s">
        <v>19</v>
      </c>
      <c r="B38" s="41"/>
      <c r="C38" s="41"/>
      <c r="D38" s="121" t="s">
        <v>122</v>
      </c>
      <c r="E38" s="41"/>
      <c r="F38" s="42"/>
      <c r="G38" s="129"/>
      <c r="H38" s="50"/>
    </row>
    <row r="39" spans="1:8" s="15" customFormat="1" ht="12.75" customHeight="1" x14ac:dyDescent="0.2">
      <c r="A39" s="86" t="s">
        <v>21</v>
      </c>
      <c r="B39" s="22"/>
      <c r="C39" s="22"/>
      <c r="D39" s="22"/>
      <c r="E39" s="22"/>
      <c r="F39" s="22"/>
      <c r="G39" s="22"/>
      <c r="H39" s="26"/>
    </row>
    <row r="40" spans="1:8" s="1" customFormat="1" ht="15" customHeight="1" x14ac:dyDescent="0.2">
      <c r="A40" s="7"/>
      <c r="B40" s="23"/>
      <c r="C40" s="23"/>
      <c r="D40" s="23"/>
      <c r="E40" s="25" t="s">
        <v>22</v>
      </c>
      <c r="F40" s="130"/>
      <c r="G40" s="23" t="s">
        <v>20</v>
      </c>
      <c r="H40" s="27"/>
    </row>
    <row r="41" spans="1:8" ht="10.5" customHeight="1" x14ac:dyDescent="0.2">
      <c r="A41" s="28"/>
      <c r="B41" s="20"/>
      <c r="C41" s="20"/>
      <c r="D41" s="20"/>
      <c r="E41" s="20"/>
      <c r="F41" s="20"/>
      <c r="G41" s="2"/>
      <c r="H41" s="3"/>
    </row>
    <row r="42" spans="1:8" x14ac:dyDescent="0.2">
      <c r="A42" s="7" t="s">
        <v>47</v>
      </c>
      <c r="B42" s="23"/>
      <c r="C42" s="2"/>
      <c r="D42" s="2"/>
      <c r="E42" s="25"/>
      <c r="F42" s="23"/>
      <c r="G42" s="131"/>
      <c r="H42" s="48"/>
    </row>
    <row r="43" spans="1:8" ht="15" customHeight="1" x14ac:dyDescent="0.2">
      <c r="A43" s="83"/>
      <c r="B43" s="23"/>
      <c r="C43" s="2"/>
      <c r="D43" s="2"/>
      <c r="E43" s="25" t="s">
        <v>31</v>
      </c>
      <c r="F43" s="132"/>
      <c r="G43" s="23" t="s">
        <v>20</v>
      </c>
      <c r="H43" s="27"/>
    </row>
    <row r="44" spans="1:8" ht="15" customHeight="1" thickBot="1" x14ac:dyDescent="0.25">
      <c r="A44" s="4"/>
      <c r="B44" s="5"/>
      <c r="C44" s="5"/>
      <c r="D44" s="5"/>
      <c r="E44" s="5"/>
      <c r="F44" s="5"/>
      <c r="G44" s="5"/>
      <c r="H44" s="6"/>
    </row>
    <row r="45" spans="1:8" x14ac:dyDescent="0.2">
      <c r="A45" s="81" t="s">
        <v>46</v>
      </c>
      <c r="B45" s="46"/>
      <c r="C45" s="46"/>
      <c r="D45" s="46"/>
      <c r="E45" s="46"/>
      <c r="F45" s="46"/>
      <c r="G45" s="46"/>
      <c r="H45" s="45"/>
    </row>
    <row r="46" spans="1:8" x14ac:dyDescent="0.2">
      <c r="A46" s="7"/>
      <c r="B46" s="2"/>
      <c r="C46" s="2"/>
      <c r="D46" s="31" t="s">
        <v>200</v>
      </c>
      <c r="E46" s="148"/>
      <c r="F46" s="23" t="s">
        <v>20</v>
      </c>
      <c r="G46" s="131"/>
      <c r="H46" s="48"/>
    </row>
    <row r="47" spans="1:8" ht="15" customHeight="1" x14ac:dyDescent="0.2">
      <c r="A47" s="7"/>
      <c r="B47" s="2"/>
      <c r="C47" s="2"/>
      <c r="D47" s="31" t="s">
        <v>25</v>
      </c>
      <c r="E47" s="130"/>
      <c r="F47" s="23" t="s">
        <v>20</v>
      </c>
      <c r="G47" s="131"/>
      <c r="H47" s="49"/>
    </row>
    <row r="48" spans="1:8" ht="15" customHeight="1" x14ac:dyDescent="0.2">
      <c r="A48" s="7"/>
      <c r="B48" s="2"/>
      <c r="C48" s="2"/>
      <c r="D48" s="31" t="s">
        <v>123</v>
      </c>
      <c r="E48" s="130"/>
      <c r="F48" s="23" t="s">
        <v>20</v>
      </c>
      <c r="G48" s="131"/>
      <c r="H48" s="49"/>
    </row>
    <row r="49" spans="1:8" ht="15" customHeight="1" x14ac:dyDescent="0.2">
      <c r="A49" s="7"/>
      <c r="B49" s="2"/>
      <c r="C49" s="2"/>
      <c r="D49" s="31" t="s">
        <v>45</v>
      </c>
      <c r="E49" s="130"/>
      <c r="F49" s="23" t="s">
        <v>20</v>
      </c>
      <c r="G49" s="131"/>
      <c r="H49" s="49"/>
    </row>
    <row r="50" spans="1:8" ht="10.5" customHeight="1" thickBot="1" x14ac:dyDescent="0.25">
      <c r="A50" s="4"/>
      <c r="B50" s="5"/>
      <c r="C50" s="5"/>
      <c r="D50" s="5"/>
      <c r="E50" s="5"/>
      <c r="F50" s="5"/>
      <c r="G50" s="5"/>
      <c r="H50" s="6"/>
    </row>
    <row r="51" spans="1:8" ht="12.75" customHeight="1" x14ac:dyDescent="0.2">
      <c r="A51" s="2"/>
      <c r="B51" s="2"/>
      <c r="C51" s="2"/>
      <c r="D51" s="2"/>
      <c r="E51" s="2"/>
      <c r="F51" s="2"/>
      <c r="G51" s="2"/>
      <c r="H51" s="2"/>
    </row>
    <row r="52" spans="1:8" ht="25.5" customHeight="1" x14ac:dyDescent="0.2">
      <c r="A52" s="172"/>
      <c r="B52" s="172"/>
      <c r="C52" s="173"/>
      <c r="D52" s="173"/>
      <c r="E52" s="173"/>
      <c r="F52" s="174"/>
      <c r="G52" s="174"/>
      <c r="H52" s="174"/>
    </row>
    <row r="53" spans="1:8" x14ac:dyDescent="0.2">
      <c r="A53" s="78" t="s">
        <v>74</v>
      </c>
      <c r="B53" s="43"/>
      <c r="D53" s="79" t="s">
        <v>75</v>
      </c>
      <c r="E53" s="80"/>
      <c r="F53" s="43"/>
      <c r="G53" s="43"/>
      <c r="H53" s="80" t="s">
        <v>76</v>
      </c>
    </row>
    <row r="54" spans="1:8" ht="7.5" customHeight="1" x14ac:dyDescent="0.2"/>
    <row r="55" spans="1:8" ht="9.75" customHeight="1" x14ac:dyDescent="0.2">
      <c r="A55" s="77" t="s">
        <v>77</v>
      </c>
    </row>
    <row r="56" spans="1:8" ht="9.75" customHeight="1" x14ac:dyDescent="0.2">
      <c r="A56" s="77" t="s">
        <v>78</v>
      </c>
    </row>
    <row r="57" spans="1:8" ht="9.75" customHeight="1" x14ac:dyDescent="0.2">
      <c r="A57" s="77" t="s">
        <v>79</v>
      </c>
    </row>
    <row r="58" spans="1:8" ht="7.5" customHeight="1" x14ac:dyDescent="0.2"/>
    <row r="59" spans="1:8" ht="10.5" customHeight="1" x14ac:dyDescent="0.2">
      <c r="A59" s="39" t="s">
        <v>80</v>
      </c>
    </row>
    <row r="60" spans="1:8" ht="9.75" customHeight="1" x14ac:dyDescent="0.2">
      <c r="A60" s="39" t="s">
        <v>81</v>
      </c>
    </row>
  </sheetData>
  <mergeCells count="11">
    <mergeCell ref="A52:B52"/>
    <mergeCell ref="C52:E52"/>
    <mergeCell ref="F52:H52"/>
    <mergeCell ref="G33:G34"/>
    <mergeCell ref="H33:H34"/>
    <mergeCell ref="A1:H1"/>
    <mergeCell ref="G2:H7"/>
    <mergeCell ref="G31:H31"/>
    <mergeCell ref="D4:E4"/>
    <mergeCell ref="D5:E5"/>
    <mergeCell ref="D6:E6"/>
  </mergeCells>
  <pageMargins left="0.78740157480314965" right="0.59055118110236227" top="0.59055118110236227" bottom="0.39370078740157483" header="0.31496062992125984" footer="0.31496062992125984"/>
  <pageSetup paperSize="9" orientation="portrait" r:id="rId1"/>
  <headerFooter alignWithMargins="0">
    <oddHeader>&amp;LAnlage 2 der Leistungsbeschr.&amp;CLeistungsverzeichnis der Kopierertypen&amp;RBTU Cottbus - Senftenberg</oddHeader>
    <oddFooter>&amp;LJuli 2026&amp;CRV Kopiertechnik an der BTU (2027)&amp;R(&amp;A) Seite 5 von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H60"/>
  <sheetViews>
    <sheetView zoomScaleNormal="100" workbookViewId="0">
      <selection activeCell="F43" sqref="F43"/>
    </sheetView>
  </sheetViews>
  <sheetFormatPr baseColWidth="10" defaultRowHeight="12.75" x14ac:dyDescent="0.2"/>
  <cols>
    <col min="3" max="3" width="6.7109375" customWidth="1"/>
    <col min="5" max="5" width="25.7109375" customWidth="1"/>
    <col min="6" max="6" width="10.7109375" customWidth="1"/>
    <col min="7" max="8" width="5.7109375" customWidth="1"/>
    <col min="9" max="9" width="11.5703125" customWidth="1"/>
  </cols>
  <sheetData>
    <row r="1" spans="1:8" ht="29.25" customHeight="1" thickBot="1" x14ac:dyDescent="0.25">
      <c r="A1" s="155" t="s">
        <v>204</v>
      </c>
      <c r="B1" s="156"/>
      <c r="C1" s="156"/>
      <c r="D1" s="156"/>
      <c r="E1" s="156"/>
      <c r="F1" s="156"/>
      <c r="G1" s="156"/>
      <c r="H1" s="157"/>
    </row>
    <row r="2" spans="1:8" s="11" customFormat="1" ht="15" customHeight="1" x14ac:dyDescent="0.25">
      <c r="A2" s="106" t="s">
        <v>124</v>
      </c>
      <c r="B2" s="91"/>
      <c r="C2" s="92"/>
      <c r="D2" s="93"/>
      <c r="E2" s="94" t="s">
        <v>34</v>
      </c>
      <c r="F2" s="95"/>
      <c r="G2" s="158" t="s">
        <v>23</v>
      </c>
      <c r="H2" s="159"/>
    </row>
    <row r="3" spans="1:8" ht="11.25" customHeight="1" x14ac:dyDescent="0.2">
      <c r="A3" s="122" t="s">
        <v>214</v>
      </c>
      <c r="B3" s="97"/>
      <c r="C3" s="97"/>
      <c r="D3" s="97"/>
      <c r="E3" s="97"/>
      <c r="F3" s="98"/>
      <c r="G3" s="160"/>
      <c r="H3" s="161"/>
    </row>
    <row r="4" spans="1:8" s="15" customFormat="1" ht="15" x14ac:dyDescent="0.2">
      <c r="A4" s="90" t="s">
        <v>0</v>
      </c>
      <c r="B4" s="97"/>
      <c r="C4" s="97"/>
      <c r="D4" s="182"/>
      <c r="E4" s="182"/>
      <c r="F4" s="98"/>
      <c r="G4" s="160"/>
      <c r="H4" s="161"/>
    </row>
    <row r="5" spans="1:8" s="15" customFormat="1" ht="15" x14ac:dyDescent="0.2">
      <c r="A5" s="90" t="s">
        <v>1</v>
      </c>
      <c r="B5" s="97"/>
      <c r="C5" s="97"/>
      <c r="D5" s="183"/>
      <c r="E5" s="183"/>
      <c r="F5" s="98"/>
      <c r="G5" s="160"/>
      <c r="H5" s="161"/>
    </row>
    <row r="6" spans="1:8" s="15" customFormat="1" ht="15" x14ac:dyDescent="0.2">
      <c r="A6" s="90" t="s">
        <v>2</v>
      </c>
      <c r="B6" s="97"/>
      <c r="C6" s="97"/>
      <c r="D6" s="183"/>
      <c r="E6" s="183"/>
      <c r="F6" s="98"/>
      <c r="G6" s="160"/>
      <c r="H6" s="161"/>
    </row>
    <row r="7" spans="1:8" ht="7.5" customHeight="1" thickBot="1" x14ac:dyDescent="0.25">
      <c r="A7" s="99"/>
      <c r="B7" s="100"/>
      <c r="C7" s="100"/>
      <c r="D7" s="100"/>
      <c r="E7" s="100"/>
      <c r="F7" s="101"/>
      <c r="G7" s="162"/>
      <c r="H7" s="163"/>
    </row>
    <row r="8" spans="1:8" ht="13.5" x14ac:dyDescent="0.2">
      <c r="A8" s="85" t="s">
        <v>83</v>
      </c>
      <c r="B8" s="102"/>
      <c r="C8" s="102"/>
      <c r="D8" s="102"/>
      <c r="E8" s="102"/>
      <c r="F8" s="103"/>
      <c r="G8" s="104" t="s">
        <v>17</v>
      </c>
      <c r="H8" s="105" t="s">
        <v>18</v>
      </c>
    </row>
    <row r="9" spans="1:8" x14ac:dyDescent="0.2">
      <c r="A9" s="40" t="s">
        <v>3</v>
      </c>
      <c r="B9" s="41"/>
      <c r="C9" s="41"/>
      <c r="D9" s="41"/>
      <c r="E9" s="41"/>
      <c r="F9" s="42"/>
      <c r="G9" s="128"/>
      <c r="H9" s="47"/>
    </row>
    <row r="10" spans="1:8" x14ac:dyDescent="0.2">
      <c r="A10" s="40" t="s">
        <v>50</v>
      </c>
      <c r="B10" s="41"/>
      <c r="C10" s="41"/>
      <c r="D10" s="41"/>
      <c r="E10" s="41"/>
      <c r="F10" s="42"/>
      <c r="G10" s="128"/>
      <c r="H10" s="48"/>
    </row>
    <row r="11" spans="1:8" x14ac:dyDescent="0.2">
      <c r="A11" s="40" t="s">
        <v>112</v>
      </c>
      <c r="B11" s="41"/>
      <c r="C11" s="41"/>
      <c r="D11" s="41"/>
      <c r="E11" s="41"/>
      <c r="F11" s="42"/>
      <c r="G11" s="128"/>
      <c r="H11" s="48"/>
    </row>
    <row r="12" spans="1:8" x14ac:dyDescent="0.2">
      <c r="A12" s="40" t="s">
        <v>55</v>
      </c>
      <c r="B12" s="41"/>
      <c r="C12" s="41"/>
      <c r="D12" s="41" t="s">
        <v>56</v>
      </c>
      <c r="E12" s="41"/>
      <c r="F12" s="42"/>
      <c r="G12" s="128"/>
      <c r="H12" s="48"/>
    </row>
    <row r="13" spans="1:8" x14ac:dyDescent="0.2">
      <c r="A13" s="40" t="s">
        <v>58</v>
      </c>
      <c r="B13" s="41"/>
      <c r="C13" s="41"/>
      <c r="D13" s="41" t="s">
        <v>57</v>
      </c>
      <c r="E13" s="41"/>
      <c r="F13" s="42"/>
      <c r="G13" s="128"/>
      <c r="H13" s="48"/>
    </row>
    <row r="14" spans="1:8" x14ac:dyDescent="0.2">
      <c r="A14" s="40" t="s">
        <v>4</v>
      </c>
      <c r="B14" s="41"/>
      <c r="C14" s="41" t="s">
        <v>175</v>
      </c>
      <c r="D14" s="41"/>
      <c r="E14" s="41"/>
      <c r="F14" s="42"/>
      <c r="G14" s="128"/>
      <c r="H14" s="48"/>
    </row>
    <row r="15" spans="1:8" ht="12.75" customHeight="1" x14ac:dyDescent="0.2">
      <c r="A15" s="40" t="s">
        <v>97</v>
      </c>
      <c r="B15" s="41"/>
      <c r="C15" s="41"/>
      <c r="D15" s="41"/>
      <c r="E15" s="41"/>
      <c r="F15" s="42"/>
      <c r="G15" s="128"/>
      <c r="H15" s="48"/>
    </row>
    <row r="16" spans="1:8" ht="12.75" customHeight="1" x14ac:dyDescent="0.2">
      <c r="A16" s="40" t="s">
        <v>189</v>
      </c>
      <c r="B16" s="41"/>
      <c r="C16" s="41"/>
      <c r="D16" s="41"/>
      <c r="E16" s="41"/>
      <c r="F16" s="42"/>
      <c r="G16" s="128"/>
      <c r="H16" s="48"/>
    </row>
    <row r="17" spans="1:8" ht="12.75" customHeight="1" x14ac:dyDescent="0.2">
      <c r="A17" s="40" t="s">
        <v>98</v>
      </c>
      <c r="B17" s="41"/>
      <c r="C17" s="41"/>
      <c r="D17" s="41"/>
      <c r="E17" s="41"/>
      <c r="F17" s="42"/>
      <c r="G17" s="128"/>
      <c r="H17" s="48"/>
    </row>
    <row r="18" spans="1:8" ht="12.75" customHeight="1" x14ac:dyDescent="0.2">
      <c r="A18" s="40" t="s">
        <v>60</v>
      </c>
      <c r="B18" s="41"/>
      <c r="C18" s="41" t="s">
        <v>138</v>
      </c>
      <c r="D18" s="41"/>
      <c r="E18" s="41"/>
      <c r="F18" s="42"/>
      <c r="G18" s="128"/>
      <c r="H18" s="48"/>
    </row>
    <row r="19" spans="1:8" x14ac:dyDescent="0.2">
      <c r="A19" s="40" t="s">
        <v>5</v>
      </c>
      <c r="B19" s="41"/>
      <c r="C19" s="41" t="s">
        <v>111</v>
      </c>
      <c r="D19" s="41"/>
      <c r="E19" s="41"/>
      <c r="F19" s="42"/>
      <c r="G19" s="128"/>
      <c r="H19" s="48"/>
    </row>
    <row r="20" spans="1:8" x14ac:dyDescent="0.2">
      <c r="A20" s="40" t="s">
        <v>6</v>
      </c>
      <c r="B20" s="41"/>
      <c r="C20" s="41" t="s">
        <v>43</v>
      </c>
      <c r="D20" s="41"/>
      <c r="E20" s="41" t="s">
        <v>126</v>
      </c>
      <c r="F20" s="42"/>
      <c r="G20" s="128"/>
      <c r="H20" s="48"/>
    </row>
    <row r="21" spans="1:8" x14ac:dyDescent="0.2">
      <c r="A21" s="40"/>
      <c r="B21" s="41"/>
      <c r="C21" s="41" t="s">
        <v>7</v>
      </c>
      <c r="D21" s="41"/>
      <c r="E21" s="41" t="s">
        <v>125</v>
      </c>
      <c r="F21" s="42"/>
      <c r="G21" s="128"/>
      <c r="H21" s="48"/>
    </row>
    <row r="22" spans="1:8" x14ac:dyDescent="0.2">
      <c r="A22" s="40"/>
      <c r="B22" s="41"/>
      <c r="C22" s="41" t="s">
        <v>8</v>
      </c>
      <c r="D22" s="41"/>
      <c r="E22" s="41" t="s">
        <v>209</v>
      </c>
      <c r="F22" s="42"/>
      <c r="G22" s="128"/>
      <c r="H22" s="48"/>
    </row>
    <row r="23" spans="1:8" x14ac:dyDescent="0.2">
      <c r="A23" s="40" t="s">
        <v>9</v>
      </c>
      <c r="B23" s="41"/>
      <c r="C23" s="41" t="s">
        <v>179</v>
      </c>
      <c r="D23" s="41"/>
      <c r="E23" s="41"/>
      <c r="F23" s="42"/>
      <c r="G23" s="128"/>
      <c r="H23" s="48"/>
    </row>
    <row r="24" spans="1:8" x14ac:dyDescent="0.2">
      <c r="A24" s="40"/>
      <c r="B24" s="41"/>
      <c r="C24" s="125" t="s">
        <v>180</v>
      </c>
      <c r="D24" s="41"/>
      <c r="E24" s="41"/>
      <c r="F24" s="42"/>
      <c r="G24" s="128"/>
      <c r="H24" s="48"/>
    </row>
    <row r="25" spans="1:8" x14ac:dyDescent="0.2">
      <c r="A25" s="40" t="s">
        <v>105</v>
      </c>
      <c r="B25" s="84"/>
      <c r="C25" s="41" t="s">
        <v>104</v>
      </c>
      <c r="D25" s="41"/>
      <c r="E25" s="41" t="s">
        <v>176</v>
      </c>
      <c r="F25" s="42"/>
      <c r="G25" s="128"/>
      <c r="H25" s="48"/>
    </row>
    <row r="26" spans="1:8" x14ac:dyDescent="0.2">
      <c r="A26" s="40"/>
      <c r="B26" s="41"/>
      <c r="C26" s="41" t="s">
        <v>10</v>
      </c>
      <c r="D26" s="41"/>
      <c r="E26" s="41" t="s">
        <v>117</v>
      </c>
      <c r="F26" s="42"/>
      <c r="G26" s="128"/>
      <c r="H26" s="48"/>
    </row>
    <row r="27" spans="1:8" x14ac:dyDescent="0.2">
      <c r="A27" s="40" t="s">
        <v>12</v>
      </c>
      <c r="B27" s="41"/>
      <c r="C27" s="41" t="s">
        <v>40</v>
      </c>
      <c r="D27" s="84"/>
      <c r="E27" s="84"/>
      <c r="F27" s="42"/>
      <c r="G27" s="128"/>
      <c r="H27" s="48"/>
    </row>
    <row r="28" spans="1:8" x14ac:dyDescent="0.2">
      <c r="A28" s="40" t="s">
        <v>119</v>
      </c>
      <c r="B28" s="84"/>
      <c r="C28" s="41" t="s">
        <v>120</v>
      </c>
      <c r="D28" s="41"/>
      <c r="E28" s="41"/>
      <c r="F28" s="42"/>
      <c r="G28" s="128"/>
      <c r="H28" s="48"/>
    </row>
    <row r="29" spans="1:8" x14ac:dyDescent="0.2">
      <c r="A29" s="40" t="s">
        <v>30</v>
      </c>
      <c r="B29" s="41"/>
      <c r="C29" s="41" t="s">
        <v>99</v>
      </c>
      <c r="D29" s="41"/>
      <c r="E29" s="41" t="s">
        <v>100</v>
      </c>
      <c r="F29" s="42" t="s">
        <v>29</v>
      </c>
      <c r="G29" s="128"/>
      <c r="H29" s="48"/>
    </row>
    <row r="30" spans="1:8" x14ac:dyDescent="0.2">
      <c r="A30" s="40" t="s">
        <v>27</v>
      </c>
      <c r="B30" s="41"/>
      <c r="C30" s="41" t="s">
        <v>42</v>
      </c>
      <c r="D30" s="41"/>
      <c r="E30" s="41" t="s">
        <v>28</v>
      </c>
      <c r="F30" s="153" t="s">
        <v>121</v>
      </c>
      <c r="G30" s="128"/>
      <c r="H30" s="48"/>
    </row>
    <row r="31" spans="1:8" s="43" customFormat="1" x14ac:dyDescent="0.2">
      <c r="A31" s="87" t="s">
        <v>13</v>
      </c>
      <c r="B31" s="88"/>
      <c r="C31" s="88"/>
      <c r="D31" s="88"/>
      <c r="E31" s="88"/>
      <c r="F31" s="89"/>
      <c r="G31" s="188"/>
      <c r="H31" s="189"/>
    </row>
    <row r="32" spans="1:8" s="43" customFormat="1" x14ac:dyDescent="0.2">
      <c r="A32" s="40" t="s">
        <v>14</v>
      </c>
      <c r="B32" s="41"/>
      <c r="C32" s="41"/>
      <c r="D32" s="34" t="s">
        <v>193</v>
      </c>
      <c r="E32" s="41"/>
      <c r="F32" s="42"/>
      <c r="G32" s="129"/>
      <c r="H32" s="50"/>
    </row>
    <row r="33" spans="1:8" s="43" customFormat="1" x14ac:dyDescent="0.2">
      <c r="A33" s="40" t="s">
        <v>15</v>
      </c>
      <c r="B33" s="41"/>
      <c r="C33" s="41"/>
      <c r="D33" s="149" t="s">
        <v>192</v>
      </c>
      <c r="E33" s="41"/>
      <c r="F33" s="42"/>
      <c r="G33" s="190"/>
      <c r="H33" s="192"/>
    </row>
    <row r="34" spans="1:8" s="43" customFormat="1" x14ac:dyDescent="0.2">
      <c r="A34" s="40"/>
      <c r="B34" s="41"/>
      <c r="C34" s="41"/>
      <c r="D34" s="41" t="s">
        <v>191</v>
      </c>
      <c r="E34" s="41"/>
      <c r="F34" s="42"/>
      <c r="G34" s="191"/>
      <c r="H34" s="193"/>
    </row>
    <row r="35" spans="1:8" s="43" customFormat="1" x14ac:dyDescent="0.2">
      <c r="A35" s="40" t="s">
        <v>24</v>
      </c>
      <c r="B35" s="41"/>
      <c r="C35" s="41"/>
      <c r="D35" s="41" t="s">
        <v>44</v>
      </c>
      <c r="E35" s="41"/>
      <c r="F35" s="42"/>
      <c r="G35" s="129"/>
      <c r="H35" s="50"/>
    </row>
    <row r="36" spans="1:8" s="43" customFormat="1" x14ac:dyDescent="0.2">
      <c r="A36" s="40" t="s">
        <v>16</v>
      </c>
      <c r="B36" s="41"/>
      <c r="C36" s="41"/>
      <c r="D36" s="41" t="s">
        <v>36</v>
      </c>
      <c r="E36" s="41"/>
      <c r="F36" s="42"/>
      <c r="G36" s="129"/>
      <c r="H36" s="50"/>
    </row>
    <row r="37" spans="1:8" s="43" customFormat="1" ht="13.5" thickBot="1" x14ac:dyDescent="0.25">
      <c r="A37" s="40" t="s">
        <v>127</v>
      </c>
      <c r="B37" s="41"/>
      <c r="C37" s="41"/>
      <c r="D37" s="41" t="s">
        <v>128</v>
      </c>
      <c r="E37" s="41"/>
      <c r="F37" s="42"/>
      <c r="G37" s="129"/>
      <c r="H37" s="50"/>
    </row>
    <row r="38" spans="1:8" s="15" customFormat="1" ht="12.75" customHeight="1" x14ac:dyDescent="0.2">
      <c r="A38" s="86" t="s">
        <v>21</v>
      </c>
      <c r="B38" s="22"/>
      <c r="C38" s="22"/>
      <c r="D38" s="22"/>
      <c r="E38" s="22"/>
      <c r="F38" s="22"/>
      <c r="G38" s="22"/>
      <c r="H38" s="26"/>
    </row>
    <row r="39" spans="1:8" s="1" customFormat="1" ht="15" customHeight="1" x14ac:dyDescent="0.2">
      <c r="A39" s="7"/>
      <c r="B39" s="23"/>
      <c r="C39" s="23"/>
      <c r="D39" s="23"/>
      <c r="E39" s="25" t="s">
        <v>22</v>
      </c>
      <c r="F39" s="130"/>
      <c r="G39" s="23" t="s">
        <v>20</v>
      </c>
      <c r="H39" s="27"/>
    </row>
    <row r="40" spans="1:8" ht="10.5" customHeight="1" x14ac:dyDescent="0.2">
      <c r="A40" s="28"/>
      <c r="B40" s="20"/>
      <c r="C40" s="20"/>
      <c r="D40" s="20"/>
      <c r="E40" s="20"/>
      <c r="F40" s="20"/>
      <c r="G40" s="2"/>
      <c r="H40" s="3"/>
    </row>
    <row r="41" spans="1:8" x14ac:dyDescent="0.2">
      <c r="A41" s="7" t="s">
        <v>47</v>
      </c>
      <c r="B41" s="23"/>
      <c r="C41" s="2"/>
      <c r="D41" s="2"/>
      <c r="E41" s="25"/>
      <c r="F41" s="23"/>
      <c r="G41" s="131"/>
      <c r="H41" s="48"/>
    </row>
    <row r="42" spans="1:8" x14ac:dyDescent="0.2">
      <c r="A42" s="68"/>
      <c r="B42" s="69"/>
      <c r="C42" s="2"/>
      <c r="D42" s="2"/>
      <c r="E42" s="25" t="s">
        <v>31</v>
      </c>
      <c r="F42" s="132"/>
      <c r="G42" s="23" t="s">
        <v>20</v>
      </c>
      <c r="H42" s="27"/>
    </row>
    <row r="43" spans="1:8" ht="15" customHeight="1" x14ac:dyDescent="0.2">
      <c r="A43" s="68"/>
      <c r="B43" s="70"/>
      <c r="C43" s="2"/>
      <c r="D43" s="2"/>
      <c r="E43" s="25" t="s">
        <v>32</v>
      </c>
      <c r="F43" s="132"/>
      <c r="G43" s="23" t="s">
        <v>20</v>
      </c>
      <c r="H43" s="27"/>
    </row>
    <row r="44" spans="1:8" ht="15" customHeight="1" thickBot="1" x14ac:dyDescent="0.25">
      <c r="A44" s="4"/>
      <c r="B44" s="5"/>
      <c r="C44" s="5"/>
      <c r="D44" s="5"/>
      <c r="E44" s="5"/>
      <c r="F44" s="5"/>
      <c r="G44" s="5"/>
      <c r="H44" s="6"/>
    </row>
    <row r="45" spans="1:8" x14ac:dyDescent="0.2">
      <c r="A45" s="81" t="s">
        <v>46</v>
      </c>
      <c r="B45" s="46"/>
      <c r="C45" s="46"/>
      <c r="D45" s="46"/>
      <c r="E45" s="46"/>
      <c r="F45" s="46"/>
      <c r="G45" s="46"/>
      <c r="H45" s="45"/>
    </row>
    <row r="46" spans="1:8" x14ac:dyDescent="0.2">
      <c r="A46" s="7"/>
      <c r="B46" s="2"/>
      <c r="C46" s="2"/>
      <c r="D46" s="31" t="s">
        <v>200</v>
      </c>
      <c r="E46" s="148"/>
      <c r="F46" s="23" t="s">
        <v>20</v>
      </c>
      <c r="G46" s="131"/>
      <c r="H46" s="48"/>
    </row>
    <row r="47" spans="1:8" ht="15" customHeight="1" x14ac:dyDescent="0.2">
      <c r="A47" s="7"/>
      <c r="B47" s="2"/>
      <c r="C47" s="2"/>
      <c r="D47" s="31" t="s">
        <v>25</v>
      </c>
      <c r="E47" s="130"/>
      <c r="F47" s="23" t="s">
        <v>20</v>
      </c>
      <c r="G47" s="131"/>
      <c r="H47" s="49"/>
    </row>
    <row r="48" spans="1:8" ht="15" customHeight="1" x14ac:dyDescent="0.2">
      <c r="A48" s="7"/>
      <c r="B48" s="2"/>
      <c r="C48" s="2"/>
      <c r="D48" s="31" t="s">
        <v>123</v>
      </c>
      <c r="E48" s="130"/>
      <c r="F48" s="23" t="s">
        <v>20</v>
      </c>
      <c r="G48" s="131"/>
      <c r="H48" s="49"/>
    </row>
    <row r="49" spans="1:8" ht="15" customHeight="1" x14ac:dyDescent="0.2">
      <c r="A49" s="7"/>
      <c r="B49" s="2"/>
      <c r="C49" s="2"/>
      <c r="D49" s="31" t="s">
        <v>45</v>
      </c>
      <c r="E49" s="130"/>
      <c r="F49" s="23" t="s">
        <v>20</v>
      </c>
      <c r="G49" s="131"/>
      <c r="H49" s="49"/>
    </row>
    <row r="50" spans="1:8" ht="10.5" customHeight="1" thickBot="1" x14ac:dyDescent="0.25">
      <c r="A50" s="4"/>
      <c r="B50" s="5"/>
      <c r="C50" s="5"/>
      <c r="D50" s="5"/>
      <c r="E50" s="5"/>
      <c r="F50" s="5"/>
      <c r="G50" s="5"/>
      <c r="H50" s="6"/>
    </row>
    <row r="51" spans="1:8" ht="12.75" customHeight="1" x14ac:dyDescent="0.2">
      <c r="A51" s="2"/>
      <c r="B51" s="2"/>
      <c r="C51" s="2"/>
      <c r="D51" s="2"/>
      <c r="E51" s="2"/>
      <c r="F51" s="2"/>
      <c r="G51" s="2"/>
      <c r="H51" s="2"/>
    </row>
    <row r="52" spans="1:8" ht="25.5" customHeight="1" x14ac:dyDescent="0.2">
      <c r="A52" s="172"/>
      <c r="B52" s="172"/>
      <c r="C52" s="173"/>
      <c r="D52" s="173"/>
      <c r="E52" s="173"/>
      <c r="F52" s="174"/>
      <c r="G52" s="174"/>
      <c r="H52" s="174"/>
    </row>
    <row r="53" spans="1:8" x14ac:dyDescent="0.2">
      <c r="A53" s="78" t="s">
        <v>74</v>
      </c>
      <c r="B53" s="43"/>
      <c r="D53" s="79" t="s">
        <v>75</v>
      </c>
      <c r="E53" s="80"/>
      <c r="F53" s="43"/>
      <c r="G53" s="43"/>
      <c r="H53" s="80" t="s">
        <v>76</v>
      </c>
    </row>
    <row r="54" spans="1:8" ht="7.5" customHeight="1" x14ac:dyDescent="0.2"/>
    <row r="55" spans="1:8" ht="9.75" customHeight="1" x14ac:dyDescent="0.2">
      <c r="A55" s="77" t="s">
        <v>77</v>
      </c>
    </row>
    <row r="56" spans="1:8" ht="9.75" customHeight="1" x14ac:dyDescent="0.2">
      <c r="A56" s="77" t="s">
        <v>78</v>
      </c>
    </row>
    <row r="57" spans="1:8" ht="9.75" customHeight="1" x14ac:dyDescent="0.2">
      <c r="A57" s="77" t="s">
        <v>79</v>
      </c>
    </row>
    <row r="58" spans="1:8" ht="7.5" customHeight="1" x14ac:dyDescent="0.2"/>
    <row r="59" spans="1:8" ht="10.5" customHeight="1" x14ac:dyDescent="0.2">
      <c r="A59" s="39" t="s">
        <v>80</v>
      </c>
    </row>
    <row r="60" spans="1:8" ht="9.75" customHeight="1" x14ac:dyDescent="0.2">
      <c r="A60" s="39" t="s">
        <v>81</v>
      </c>
    </row>
  </sheetData>
  <mergeCells count="11">
    <mergeCell ref="G33:G34"/>
    <mergeCell ref="H33:H34"/>
    <mergeCell ref="A52:B52"/>
    <mergeCell ref="C52:E52"/>
    <mergeCell ref="F52:H52"/>
    <mergeCell ref="A1:H1"/>
    <mergeCell ref="G2:H7"/>
    <mergeCell ref="G31:H31"/>
    <mergeCell ref="D4:E4"/>
    <mergeCell ref="D5:E5"/>
    <mergeCell ref="D6:E6"/>
  </mergeCells>
  <pageMargins left="0.78740157480314965" right="0.59055118110236227" top="0.59055118110236227" bottom="0.39370078740157483" header="0.31496062992125984" footer="0.31496062992125984"/>
  <pageSetup paperSize="9" orientation="portrait" r:id="rId1"/>
  <headerFooter alignWithMargins="0">
    <oddHeader>&amp;LAnlage 2 der Leistungsbeschr.&amp;CLeistungsverzeichnis der Kopierertypen&amp;RBTU Cottbus - Senftenberg</oddHeader>
    <oddFooter>&amp;LJuli 2026&amp;CRV Kopiertechnik an der BTU (2027)&amp;R(&amp;A) Seite 6 von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H61"/>
  <sheetViews>
    <sheetView zoomScaleNormal="100" workbookViewId="0">
      <selection activeCell="F44" sqref="F44"/>
    </sheetView>
  </sheetViews>
  <sheetFormatPr baseColWidth="10" defaultRowHeight="12.75" x14ac:dyDescent="0.2"/>
  <cols>
    <col min="3" max="3" width="6.7109375" customWidth="1"/>
    <col min="5" max="5" width="25.7109375" customWidth="1"/>
    <col min="6" max="6" width="10.7109375" customWidth="1"/>
    <col min="7" max="8" width="5.7109375" customWidth="1"/>
    <col min="9" max="9" width="11.5703125" customWidth="1"/>
  </cols>
  <sheetData>
    <row r="1" spans="1:8" ht="29.25" customHeight="1" thickBot="1" x14ac:dyDescent="0.25">
      <c r="A1" s="155" t="s">
        <v>205</v>
      </c>
      <c r="B1" s="156"/>
      <c r="C1" s="156"/>
      <c r="D1" s="156"/>
      <c r="E1" s="156"/>
      <c r="F1" s="156"/>
      <c r="G1" s="156"/>
      <c r="H1" s="157"/>
    </row>
    <row r="2" spans="1:8" s="11" customFormat="1" ht="15" customHeight="1" x14ac:dyDescent="0.25">
      <c r="A2" s="106" t="s">
        <v>212</v>
      </c>
      <c r="B2" s="91"/>
      <c r="C2" s="92"/>
      <c r="D2" s="93"/>
      <c r="E2" s="94" t="s">
        <v>34</v>
      </c>
      <c r="F2" s="95"/>
      <c r="G2" s="158" t="s">
        <v>23</v>
      </c>
      <c r="H2" s="159"/>
    </row>
    <row r="3" spans="1:8" ht="11.25" customHeight="1" x14ac:dyDescent="0.2">
      <c r="A3" s="122" t="s">
        <v>213</v>
      </c>
      <c r="B3" s="97"/>
      <c r="C3" s="97"/>
      <c r="D3" s="97"/>
      <c r="E3" s="97"/>
      <c r="F3" s="98"/>
      <c r="G3" s="160"/>
      <c r="H3" s="161"/>
    </row>
    <row r="4" spans="1:8" s="15" customFormat="1" ht="15" x14ac:dyDescent="0.2">
      <c r="A4" s="90" t="s">
        <v>0</v>
      </c>
      <c r="B4" s="97"/>
      <c r="C4" s="97"/>
      <c r="D4" s="182"/>
      <c r="E4" s="182"/>
      <c r="F4" s="98"/>
      <c r="G4" s="160"/>
      <c r="H4" s="161"/>
    </row>
    <row r="5" spans="1:8" s="15" customFormat="1" ht="15" x14ac:dyDescent="0.2">
      <c r="A5" s="90" t="s">
        <v>1</v>
      </c>
      <c r="B5" s="97"/>
      <c r="C5" s="97"/>
      <c r="D5" s="183"/>
      <c r="E5" s="183"/>
      <c r="F5" s="98"/>
      <c r="G5" s="160"/>
      <c r="H5" s="161"/>
    </row>
    <row r="6" spans="1:8" s="15" customFormat="1" ht="15" x14ac:dyDescent="0.2">
      <c r="A6" s="90" t="s">
        <v>2</v>
      </c>
      <c r="B6" s="97"/>
      <c r="C6" s="97"/>
      <c r="D6" s="183"/>
      <c r="E6" s="183"/>
      <c r="F6" s="98"/>
      <c r="G6" s="160"/>
      <c r="H6" s="161"/>
    </row>
    <row r="7" spans="1:8" ht="7.5" customHeight="1" thickBot="1" x14ac:dyDescent="0.25">
      <c r="A7" s="99"/>
      <c r="B7" s="100"/>
      <c r="C7" s="100"/>
      <c r="D7" s="100"/>
      <c r="E7" s="100"/>
      <c r="F7" s="101"/>
      <c r="G7" s="162"/>
      <c r="H7" s="163"/>
    </row>
    <row r="8" spans="1:8" ht="13.5" x14ac:dyDescent="0.2">
      <c r="A8" s="85" t="s">
        <v>83</v>
      </c>
      <c r="B8" s="102"/>
      <c r="C8" s="102"/>
      <c r="D8" s="102"/>
      <c r="E8" s="102"/>
      <c r="F8" s="103"/>
      <c r="G8" s="104" t="s">
        <v>17</v>
      </c>
      <c r="H8" s="105" t="s">
        <v>18</v>
      </c>
    </row>
    <row r="9" spans="1:8" x14ac:dyDescent="0.2">
      <c r="A9" s="40" t="s">
        <v>3</v>
      </c>
      <c r="B9" s="41"/>
      <c r="C9" s="41"/>
      <c r="D9" s="41"/>
      <c r="E9" s="41"/>
      <c r="F9" s="42"/>
      <c r="G9" s="128"/>
      <c r="H9" s="47"/>
    </row>
    <row r="10" spans="1:8" x14ac:dyDescent="0.2">
      <c r="A10" s="40" t="s">
        <v>50</v>
      </c>
      <c r="B10" s="41"/>
      <c r="C10" s="41"/>
      <c r="D10" s="41"/>
      <c r="E10" s="41"/>
      <c r="F10" s="42"/>
      <c r="G10" s="128"/>
      <c r="H10" s="48"/>
    </row>
    <row r="11" spans="1:8" x14ac:dyDescent="0.2">
      <c r="A11" s="40" t="s">
        <v>112</v>
      </c>
      <c r="B11" s="41"/>
      <c r="C11" s="41"/>
      <c r="D11" s="41"/>
      <c r="E11" s="41"/>
      <c r="F11" s="42"/>
      <c r="G11" s="128"/>
      <c r="H11" s="48"/>
    </row>
    <row r="12" spans="1:8" x14ac:dyDescent="0.2">
      <c r="A12" s="40" t="s">
        <v>55</v>
      </c>
      <c r="B12" s="41"/>
      <c r="C12" s="41"/>
      <c r="D12" s="41" t="s">
        <v>178</v>
      </c>
      <c r="E12" s="123" t="s">
        <v>135</v>
      </c>
      <c r="F12" s="42" t="s">
        <v>136</v>
      </c>
      <c r="G12" s="128"/>
      <c r="H12" s="48"/>
    </row>
    <row r="13" spans="1:8" x14ac:dyDescent="0.2">
      <c r="A13" s="40" t="s">
        <v>4</v>
      </c>
      <c r="B13" s="41"/>
      <c r="C13" s="41" t="s">
        <v>206</v>
      </c>
      <c r="D13" s="41"/>
      <c r="E13" s="41"/>
      <c r="F13" s="42"/>
      <c r="G13" s="128"/>
      <c r="H13" s="48"/>
    </row>
    <row r="14" spans="1:8" ht="12.75" customHeight="1" x14ac:dyDescent="0.2">
      <c r="A14" s="40" t="s">
        <v>97</v>
      </c>
      <c r="B14" s="41"/>
      <c r="C14" s="41"/>
      <c r="D14" s="41"/>
      <c r="E14" s="41"/>
      <c r="F14" s="42"/>
      <c r="G14" s="128"/>
      <c r="H14" s="48"/>
    </row>
    <row r="15" spans="1:8" ht="12.75" customHeight="1" x14ac:dyDescent="0.2">
      <c r="A15" s="40" t="s">
        <v>189</v>
      </c>
      <c r="B15" s="41"/>
      <c r="C15" s="41"/>
      <c r="D15" s="41"/>
      <c r="E15" s="41"/>
      <c r="F15" s="42"/>
      <c r="G15" s="128"/>
      <c r="H15" s="48"/>
    </row>
    <row r="16" spans="1:8" ht="12.75" customHeight="1" x14ac:dyDescent="0.2">
      <c r="A16" s="40" t="s">
        <v>98</v>
      </c>
      <c r="B16" s="41"/>
      <c r="C16" s="41"/>
      <c r="D16" s="41"/>
      <c r="E16" s="41"/>
      <c r="F16" s="42"/>
      <c r="G16" s="128"/>
      <c r="H16" s="48"/>
    </row>
    <row r="17" spans="1:8" ht="12.75" customHeight="1" x14ac:dyDescent="0.2">
      <c r="A17" s="40" t="s">
        <v>60</v>
      </c>
      <c r="B17" s="41"/>
      <c r="C17" s="124" t="s">
        <v>138</v>
      </c>
      <c r="D17" s="41"/>
      <c r="E17" s="41"/>
      <c r="F17" s="42"/>
      <c r="G17" s="128"/>
      <c r="H17" s="48"/>
    </row>
    <row r="18" spans="1:8" x14ac:dyDescent="0.2">
      <c r="A18" s="40" t="s">
        <v>5</v>
      </c>
      <c r="B18" s="41"/>
      <c r="C18" s="41" t="s">
        <v>139</v>
      </c>
      <c r="D18" s="41"/>
      <c r="E18" s="41"/>
      <c r="F18" s="42"/>
      <c r="G18" s="128"/>
      <c r="H18" s="48"/>
    </row>
    <row r="19" spans="1:8" x14ac:dyDescent="0.2">
      <c r="A19" s="40" t="s">
        <v>6</v>
      </c>
      <c r="B19" s="41"/>
      <c r="C19" s="41" t="s">
        <v>43</v>
      </c>
      <c r="D19" s="41"/>
      <c r="E19" s="41" t="s">
        <v>140</v>
      </c>
      <c r="F19" s="42"/>
      <c r="G19" s="128"/>
      <c r="H19" s="48"/>
    </row>
    <row r="20" spans="1:8" x14ac:dyDescent="0.2">
      <c r="A20" s="40"/>
      <c r="B20" s="41"/>
      <c r="C20" s="41" t="s">
        <v>7</v>
      </c>
      <c r="D20" s="41"/>
      <c r="E20" s="41" t="s">
        <v>137</v>
      </c>
      <c r="F20" s="42"/>
      <c r="G20" s="128"/>
      <c r="H20" s="48"/>
    </row>
    <row r="21" spans="1:8" x14ac:dyDescent="0.2">
      <c r="A21" s="40"/>
      <c r="B21" s="41"/>
      <c r="C21" s="41" t="s">
        <v>131</v>
      </c>
      <c r="D21" s="41"/>
      <c r="E21" s="41" t="s">
        <v>132</v>
      </c>
      <c r="F21" s="42"/>
      <c r="G21" s="128"/>
      <c r="H21" s="48"/>
    </row>
    <row r="22" spans="1:8" x14ac:dyDescent="0.2">
      <c r="A22" s="40"/>
      <c r="B22" s="41"/>
      <c r="C22" s="41" t="s">
        <v>8</v>
      </c>
      <c r="D22" s="41"/>
      <c r="E22" s="41" t="s">
        <v>210</v>
      </c>
      <c r="F22" s="42"/>
      <c r="G22" s="128"/>
      <c r="H22" s="48"/>
    </row>
    <row r="23" spans="1:8" x14ac:dyDescent="0.2">
      <c r="A23" s="40" t="s">
        <v>9</v>
      </c>
      <c r="B23" s="41"/>
      <c r="C23" s="41" t="s">
        <v>190</v>
      </c>
      <c r="D23" s="41"/>
      <c r="E23" s="41"/>
      <c r="F23" s="42"/>
      <c r="G23" s="128"/>
      <c r="H23" s="48"/>
    </row>
    <row r="24" spans="1:8" x14ac:dyDescent="0.2">
      <c r="A24" s="40"/>
      <c r="B24" s="41"/>
      <c r="C24" s="41" t="s">
        <v>207</v>
      </c>
      <c r="D24" s="41"/>
      <c r="E24" s="41"/>
      <c r="F24" s="42"/>
      <c r="G24" s="128"/>
      <c r="H24" s="48"/>
    </row>
    <row r="25" spans="1:8" x14ac:dyDescent="0.2">
      <c r="A25" s="40"/>
      <c r="B25" s="41"/>
      <c r="C25" s="41" t="s">
        <v>181</v>
      </c>
      <c r="D25" s="41"/>
      <c r="E25" s="41"/>
      <c r="F25" s="42"/>
      <c r="G25" s="128"/>
      <c r="H25" s="48"/>
    </row>
    <row r="26" spans="1:8" x14ac:dyDescent="0.2">
      <c r="A26" s="40" t="s">
        <v>105</v>
      </c>
      <c r="B26" s="84"/>
      <c r="C26" s="41" t="s">
        <v>104</v>
      </c>
      <c r="D26" s="84"/>
      <c r="E26" s="41" t="s">
        <v>129</v>
      </c>
      <c r="F26" s="42"/>
      <c r="G26" s="128"/>
      <c r="H26" s="48"/>
    </row>
    <row r="27" spans="1:8" x14ac:dyDescent="0.2">
      <c r="A27" s="40"/>
      <c r="B27" s="41"/>
      <c r="C27" s="41" t="s">
        <v>10</v>
      </c>
      <c r="D27" s="41"/>
      <c r="E27" s="41" t="s">
        <v>130</v>
      </c>
      <c r="F27" s="42"/>
      <c r="G27" s="128"/>
      <c r="H27" s="48"/>
    </row>
    <row r="28" spans="1:8" x14ac:dyDescent="0.2">
      <c r="A28" s="40" t="s">
        <v>12</v>
      </c>
      <c r="B28" s="41"/>
      <c r="C28" s="41" t="s">
        <v>40</v>
      </c>
      <c r="D28" s="84"/>
      <c r="E28" s="84"/>
      <c r="F28" s="42"/>
      <c r="G28" s="128"/>
      <c r="H28" s="48"/>
    </row>
    <row r="29" spans="1:8" x14ac:dyDescent="0.2">
      <c r="A29" s="40" t="s">
        <v>211</v>
      </c>
      <c r="B29" s="84"/>
      <c r="C29" s="37" t="s">
        <v>134</v>
      </c>
      <c r="D29" s="41"/>
      <c r="E29" s="41"/>
      <c r="F29" s="42"/>
      <c r="G29" s="128"/>
      <c r="H29" s="48"/>
    </row>
    <row r="30" spans="1:8" x14ac:dyDescent="0.2">
      <c r="A30" s="40" t="s">
        <v>30</v>
      </c>
      <c r="B30" s="41"/>
      <c r="C30" s="41" t="s">
        <v>99</v>
      </c>
      <c r="D30" s="41"/>
      <c r="E30" s="41" t="s">
        <v>100</v>
      </c>
      <c r="F30" s="42" t="s">
        <v>29</v>
      </c>
      <c r="G30" s="128"/>
      <c r="H30" s="48"/>
    </row>
    <row r="31" spans="1:8" x14ac:dyDescent="0.2">
      <c r="A31" s="40" t="s">
        <v>27</v>
      </c>
      <c r="B31" s="41"/>
      <c r="C31" s="41" t="s">
        <v>141</v>
      </c>
      <c r="D31" s="41"/>
      <c r="E31" s="41" t="s">
        <v>28</v>
      </c>
      <c r="F31" s="42" t="s">
        <v>177</v>
      </c>
      <c r="G31" s="128"/>
      <c r="H31" s="48"/>
    </row>
    <row r="32" spans="1:8" s="43" customFormat="1" x14ac:dyDescent="0.2">
      <c r="A32" s="87" t="s">
        <v>13</v>
      </c>
      <c r="B32" s="88"/>
      <c r="C32" s="88"/>
      <c r="D32" s="88"/>
      <c r="E32" s="88"/>
      <c r="F32" s="89"/>
      <c r="G32" s="188"/>
      <c r="H32" s="189"/>
    </row>
    <row r="33" spans="1:8" s="43" customFormat="1" ht="11.25" customHeight="1" x14ac:dyDescent="0.2">
      <c r="A33" s="36" t="s">
        <v>14</v>
      </c>
      <c r="B33" s="37"/>
      <c r="C33" s="37"/>
      <c r="D33" s="37" t="s">
        <v>193</v>
      </c>
      <c r="E33" s="37"/>
      <c r="F33" s="38"/>
      <c r="G33" s="129"/>
      <c r="H33" s="50"/>
    </row>
    <row r="34" spans="1:8" s="43" customFormat="1" ht="11.25" customHeight="1" x14ac:dyDescent="0.2">
      <c r="A34" s="36" t="s">
        <v>15</v>
      </c>
      <c r="B34" s="37"/>
      <c r="C34" s="37"/>
      <c r="D34" s="152" t="s">
        <v>192</v>
      </c>
      <c r="E34" s="37"/>
      <c r="F34" s="38"/>
      <c r="G34" s="190"/>
      <c r="H34" s="192"/>
    </row>
    <row r="35" spans="1:8" s="43" customFormat="1" ht="11.25" customHeight="1" x14ac:dyDescent="0.2">
      <c r="A35" s="36"/>
      <c r="B35" s="37"/>
      <c r="C35" s="37"/>
      <c r="D35" s="37" t="s">
        <v>191</v>
      </c>
      <c r="E35" s="37"/>
      <c r="F35" s="38"/>
      <c r="G35" s="191"/>
      <c r="H35" s="193"/>
    </row>
    <row r="36" spans="1:8" s="43" customFormat="1" ht="11.25" customHeight="1" x14ac:dyDescent="0.2">
      <c r="A36" s="36" t="s">
        <v>24</v>
      </c>
      <c r="B36" s="37"/>
      <c r="C36" s="37"/>
      <c r="D36" s="37" t="s">
        <v>44</v>
      </c>
      <c r="E36" s="37"/>
      <c r="F36" s="38"/>
      <c r="G36" s="129"/>
      <c r="H36" s="50"/>
    </row>
    <row r="37" spans="1:8" s="43" customFormat="1" ht="11.25" customHeight="1" x14ac:dyDescent="0.2">
      <c r="A37" s="36" t="s">
        <v>16</v>
      </c>
      <c r="B37" s="37"/>
      <c r="C37" s="37"/>
      <c r="D37" s="37" t="s">
        <v>36</v>
      </c>
      <c r="E37" s="37"/>
      <c r="F37" s="38"/>
      <c r="G37" s="129"/>
      <c r="H37" s="50"/>
    </row>
    <row r="38" spans="1:8" s="43" customFormat="1" ht="11.25" customHeight="1" thickBot="1" x14ac:dyDescent="0.25">
      <c r="A38" s="36" t="s">
        <v>127</v>
      </c>
      <c r="B38" s="37"/>
      <c r="C38" s="37"/>
      <c r="D38" s="37" t="s">
        <v>128</v>
      </c>
      <c r="E38" s="37"/>
      <c r="F38" s="38"/>
      <c r="G38" s="129"/>
      <c r="H38" s="50"/>
    </row>
    <row r="39" spans="1:8" s="15" customFormat="1" ht="12.75" customHeight="1" x14ac:dyDescent="0.2">
      <c r="A39" s="86" t="s">
        <v>21</v>
      </c>
      <c r="B39" s="22"/>
      <c r="C39" s="22"/>
      <c r="D39" s="22"/>
      <c r="E39" s="22"/>
      <c r="F39" s="22"/>
      <c r="G39" s="22"/>
      <c r="H39" s="26"/>
    </row>
    <row r="40" spans="1:8" s="1" customFormat="1" ht="15" customHeight="1" x14ac:dyDescent="0.2">
      <c r="A40" s="7"/>
      <c r="B40" s="23"/>
      <c r="C40" s="23"/>
      <c r="D40" s="23"/>
      <c r="E40" s="25" t="s">
        <v>22</v>
      </c>
      <c r="F40" s="130"/>
      <c r="G40" s="23" t="s">
        <v>20</v>
      </c>
      <c r="H40" s="27"/>
    </row>
    <row r="41" spans="1:8" ht="10.5" customHeight="1" x14ac:dyDescent="0.2">
      <c r="A41" s="28"/>
      <c r="B41" s="20"/>
      <c r="C41" s="20"/>
      <c r="D41" s="20"/>
      <c r="E41" s="20"/>
      <c r="F41" s="20"/>
      <c r="G41" s="2"/>
      <c r="H41" s="3"/>
    </row>
    <row r="42" spans="1:8" x14ac:dyDescent="0.2">
      <c r="A42" s="7" t="s">
        <v>47</v>
      </c>
      <c r="B42" s="23"/>
      <c r="C42" s="2"/>
      <c r="D42" s="2"/>
      <c r="E42" s="25"/>
      <c r="F42" s="23"/>
      <c r="G42" s="131"/>
      <c r="H42" s="48"/>
    </row>
    <row r="43" spans="1:8" x14ac:dyDescent="0.2">
      <c r="A43" s="68"/>
      <c r="B43" s="69"/>
      <c r="C43" s="2"/>
      <c r="D43" s="2"/>
      <c r="E43" s="25" t="s">
        <v>31</v>
      </c>
      <c r="F43" s="132"/>
      <c r="G43" s="23" t="s">
        <v>20</v>
      </c>
      <c r="H43" s="27"/>
    </row>
    <row r="44" spans="1:8" ht="15" customHeight="1" x14ac:dyDescent="0.2">
      <c r="A44" s="68"/>
      <c r="B44" s="70"/>
      <c r="C44" s="2"/>
      <c r="D44" s="2"/>
      <c r="E44" s="25" t="s">
        <v>32</v>
      </c>
      <c r="F44" s="132"/>
      <c r="G44" s="23" t="s">
        <v>20</v>
      </c>
      <c r="H44" s="27"/>
    </row>
    <row r="45" spans="1:8" ht="15" customHeight="1" thickBot="1" x14ac:dyDescent="0.25">
      <c r="A45" s="4"/>
      <c r="B45" s="5"/>
      <c r="C45" s="5"/>
      <c r="D45" s="5"/>
      <c r="E45" s="5"/>
      <c r="F45" s="5"/>
      <c r="G45" s="5"/>
      <c r="H45" s="6"/>
    </row>
    <row r="46" spans="1:8" x14ac:dyDescent="0.2">
      <c r="A46" s="81" t="s">
        <v>46</v>
      </c>
      <c r="B46" s="46"/>
      <c r="C46" s="46"/>
      <c r="D46" s="46"/>
      <c r="E46" s="46"/>
      <c r="F46" s="46"/>
      <c r="G46" s="46"/>
      <c r="H46" s="45"/>
    </row>
    <row r="47" spans="1:8" x14ac:dyDescent="0.2">
      <c r="A47" s="7"/>
      <c r="B47" s="2"/>
      <c r="C47" s="2"/>
      <c r="D47" s="31" t="s">
        <v>200</v>
      </c>
      <c r="E47" s="148"/>
      <c r="F47" s="23" t="s">
        <v>20</v>
      </c>
      <c r="G47" s="131"/>
      <c r="H47" s="48"/>
    </row>
    <row r="48" spans="1:8" ht="15" customHeight="1" x14ac:dyDescent="0.2">
      <c r="A48" s="7"/>
      <c r="B48" s="2"/>
      <c r="C48" s="2"/>
      <c r="D48" s="31" t="s">
        <v>39</v>
      </c>
      <c r="E48" s="130"/>
      <c r="F48" s="23" t="s">
        <v>20</v>
      </c>
      <c r="G48" s="131"/>
      <c r="H48" s="49"/>
    </row>
    <row r="49" spans="1:8" ht="15" customHeight="1" x14ac:dyDescent="0.2">
      <c r="A49" s="7"/>
      <c r="B49" s="2"/>
      <c r="C49" s="2"/>
      <c r="D49" s="31" t="s">
        <v>133</v>
      </c>
      <c r="E49" s="130"/>
      <c r="F49" s="23" t="s">
        <v>20</v>
      </c>
      <c r="G49" s="131"/>
      <c r="H49" s="49"/>
    </row>
    <row r="50" spans="1:8" ht="15" customHeight="1" x14ac:dyDescent="0.2">
      <c r="A50" s="7"/>
      <c r="B50" s="2"/>
      <c r="C50" s="2"/>
      <c r="D50" s="31" t="s">
        <v>45</v>
      </c>
      <c r="E50" s="130"/>
      <c r="F50" s="23" t="s">
        <v>20</v>
      </c>
      <c r="G50" s="131"/>
      <c r="H50" s="49"/>
    </row>
    <row r="51" spans="1:8" ht="10.5" customHeight="1" thickBot="1" x14ac:dyDescent="0.25">
      <c r="A51" s="4"/>
      <c r="B51" s="5"/>
      <c r="C51" s="5"/>
      <c r="D51" s="5"/>
      <c r="E51" s="5"/>
      <c r="F51" s="5"/>
      <c r="G51" s="5"/>
      <c r="H51" s="6"/>
    </row>
    <row r="52" spans="1:8" ht="12.75" customHeight="1" x14ac:dyDescent="0.2">
      <c r="A52" s="2"/>
      <c r="B52" s="2"/>
      <c r="C52" s="2"/>
      <c r="D52" s="2"/>
      <c r="E52" s="2"/>
      <c r="F52" s="2"/>
      <c r="G52" s="2"/>
      <c r="H52" s="2"/>
    </row>
    <row r="53" spans="1:8" ht="25.5" customHeight="1" x14ac:dyDescent="0.2">
      <c r="A53" s="172"/>
      <c r="B53" s="172"/>
      <c r="C53" s="173"/>
      <c r="D53" s="173"/>
      <c r="E53" s="173"/>
      <c r="F53" s="173"/>
      <c r="G53" s="173"/>
      <c r="H53" s="173"/>
    </row>
    <row r="54" spans="1:8" x14ac:dyDescent="0.2">
      <c r="A54" s="78" t="s">
        <v>74</v>
      </c>
      <c r="B54" s="43"/>
      <c r="D54" s="79" t="s">
        <v>75</v>
      </c>
      <c r="E54" s="80"/>
      <c r="F54" s="43"/>
      <c r="G54" s="43"/>
      <c r="H54" s="80" t="s">
        <v>76</v>
      </c>
    </row>
    <row r="55" spans="1:8" ht="7.5" customHeight="1" x14ac:dyDescent="0.2"/>
    <row r="56" spans="1:8" ht="9.75" customHeight="1" x14ac:dyDescent="0.2">
      <c r="A56" s="77" t="s">
        <v>77</v>
      </c>
    </row>
    <row r="57" spans="1:8" ht="9.75" customHeight="1" x14ac:dyDescent="0.2">
      <c r="A57" s="77" t="s">
        <v>78</v>
      </c>
    </row>
    <row r="58" spans="1:8" ht="9.75" customHeight="1" x14ac:dyDescent="0.2">
      <c r="A58" s="77" t="s">
        <v>79</v>
      </c>
    </row>
    <row r="59" spans="1:8" ht="7.5" customHeight="1" x14ac:dyDescent="0.2"/>
    <row r="60" spans="1:8" ht="10.5" customHeight="1" x14ac:dyDescent="0.2">
      <c r="A60" s="39" t="s">
        <v>80</v>
      </c>
    </row>
    <row r="61" spans="1:8" ht="9.75" customHeight="1" x14ac:dyDescent="0.2">
      <c r="A61" s="39" t="s">
        <v>81</v>
      </c>
    </row>
  </sheetData>
  <mergeCells count="11">
    <mergeCell ref="G34:G35"/>
    <mergeCell ref="H34:H35"/>
    <mergeCell ref="A53:B53"/>
    <mergeCell ref="C53:E53"/>
    <mergeCell ref="F53:H53"/>
    <mergeCell ref="A1:H1"/>
    <mergeCell ref="G2:H7"/>
    <mergeCell ref="G32:H32"/>
    <mergeCell ref="D4:E4"/>
    <mergeCell ref="D5:E5"/>
    <mergeCell ref="D6:E6"/>
  </mergeCells>
  <pageMargins left="0.78740157480314965" right="0.59055118110236227" top="0.59055118110236227" bottom="0.39370078740157483" header="0.31496062992125984" footer="0.31496062992125984"/>
  <pageSetup paperSize="9" orientation="portrait" r:id="rId1"/>
  <headerFooter alignWithMargins="0">
    <oddHeader>&amp;LAnlage 2 der Leistungsbeschr.&amp;CLeistungsverzeichnis der Kopierertypen&amp;RBTU Cottbus - Senftenberg</oddHeader>
    <oddFooter>&amp;LJuli 2026&amp;CRV Kopiertechnik an der BTU (2027)&amp;R(&amp;A) Seite 7 von 7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Deckblatt &amp; Inhaltsverzeichnis</vt:lpstr>
      <vt:lpstr>Typ 1</vt:lpstr>
      <vt:lpstr>Typ 2</vt:lpstr>
      <vt:lpstr>Typ 3</vt:lpstr>
      <vt:lpstr>Typ 4</vt:lpstr>
      <vt:lpstr>Typ 5</vt:lpstr>
      <vt:lpstr>Typ 6</vt:lpstr>
    </vt:vector>
  </TitlesOfParts>
  <Company>BTU Cottbus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Semmler</dc:creator>
  <cp:lastModifiedBy>Semmler, Jens</cp:lastModifiedBy>
  <cp:lastPrinted>2026-07-14T10:49:42Z</cp:lastPrinted>
  <dcterms:created xsi:type="dcterms:W3CDTF">2010-06-07T13:51:03Z</dcterms:created>
  <dcterms:modified xsi:type="dcterms:W3CDTF">2026-07-14T12:32:37Z</dcterms:modified>
</cp:coreProperties>
</file>